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Romana\Voda z mraků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Pol'!$A$1:$X$219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218" i="12"/>
  <c r="BA89" i="12"/>
  <c r="G9" i="12"/>
  <c r="I9" i="12"/>
  <c r="I8" i="12" s="1"/>
  <c r="K9" i="12"/>
  <c r="M9" i="12"/>
  <c r="O9" i="12"/>
  <c r="Q9" i="12"/>
  <c r="Q8" i="12" s="1"/>
  <c r="V9" i="12"/>
  <c r="G15" i="12"/>
  <c r="G8" i="12" s="1"/>
  <c r="I15" i="12"/>
  <c r="K15" i="12"/>
  <c r="O15" i="12"/>
  <c r="O8" i="12" s="1"/>
  <c r="Q15" i="12"/>
  <c r="V15" i="12"/>
  <c r="G21" i="12"/>
  <c r="I21" i="12"/>
  <c r="K21" i="12"/>
  <c r="M21" i="12"/>
  <c r="O21" i="12"/>
  <c r="Q21" i="12"/>
  <c r="V21" i="12"/>
  <c r="G26" i="12"/>
  <c r="M26" i="12" s="1"/>
  <c r="I26" i="12"/>
  <c r="K26" i="12"/>
  <c r="K8" i="12" s="1"/>
  <c r="O26" i="12"/>
  <c r="Q26" i="12"/>
  <c r="V26" i="12"/>
  <c r="V8" i="12" s="1"/>
  <c r="G31" i="12"/>
  <c r="I31" i="12"/>
  <c r="K31" i="12"/>
  <c r="M31" i="12"/>
  <c r="O31" i="12"/>
  <c r="Q31" i="12"/>
  <c r="V31" i="12"/>
  <c r="G36" i="12"/>
  <c r="M36" i="12" s="1"/>
  <c r="I36" i="12"/>
  <c r="K36" i="12"/>
  <c r="O36" i="12"/>
  <c r="Q36" i="12"/>
  <c r="V36" i="12"/>
  <c r="G40" i="12"/>
  <c r="I40" i="12"/>
  <c r="K40" i="12"/>
  <c r="M40" i="12"/>
  <c r="O40" i="12"/>
  <c r="Q40" i="12"/>
  <c r="V40" i="12"/>
  <c r="G45" i="12"/>
  <c r="M45" i="12" s="1"/>
  <c r="I45" i="12"/>
  <c r="K45" i="12"/>
  <c r="O45" i="12"/>
  <c r="Q45" i="12"/>
  <c r="V45" i="12"/>
  <c r="G51" i="12"/>
  <c r="I51" i="12"/>
  <c r="K51" i="12"/>
  <c r="M51" i="12"/>
  <c r="O51" i="12"/>
  <c r="Q51" i="12"/>
  <c r="V51" i="12"/>
  <c r="G56" i="12"/>
  <c r="M56" i="12" s="1"/>
  <c r="I56" i="12"/>
  <c r="K56" i="12"/>
  <c r="O56" i="12"/>
  <c r="Q56" i="12"/>
  <c r="V56" i="12"/>
  <c r="G61" i="12"/>
  <c r="I61" i="12"/>
  <c r="K61" i="12"/>
  <c r="M61" i="12"/>
  <c r="O61" i="12"/>
  <c r="Q61" i="12"/>
  <c r="V61" i="12"/>
  <c r="G65" i="12"/>
  <c r="M65" i="12" s="1"/>
  <c r="I65" i="12"/>
  <c r="K65" i="12"/>
  <c r="O65" i="12"/>
  <c r="Q65" i="12"/>
  <c r="V65" i="12"/>
  <c r="G74" i="12"/>
  <c r="I74" i="12"/>
  <c r="K74" i="12"/>
  <c r="M74" i="12"/>
  <c r="O74" i="12"/>
  <c r="Q74" i="12"/>
  <c r="V74" i="12"/>
  <c r="G81" i="12"/>
  <c r="M81" i="12" s="1"/>
  <c r="I81" i="12"/>
  <c r="K81" i="12"/>
  <c r="O81" i="12"/>
  <c r="Q81" i="12"/>
  <c r="V81" i="12"/>
  <c r="G84" i="12"/>
  <c r="I84" i="12"/>
  <c r="K84" i="12"/>
  <c r="M84" i="12"/>
  <c r="O84" i="12"/>
  <c r="Q84" i="12"/>
  <c r="V84" i="12"/>
  <c r="G88" i="12"/>
  <c r="M88" i="12" s="1"/>
  <c r="I88" i="12"/>
  <c r="K88" i="12"/>
  <c r="O88" i="12"/>
  <c r="Q88" i="12"/>
  <c r="V88" i="12"/>
  <c r="G96" i="12"/>
  <c r="I96" i="12"/>
  <c r="K96" i="12"/>
  <c r="M96" i="12"/>
  <c r="O96" i="12"/>
  <c r="Q96" i="12"/>
  <c r="V96" i="12"/>
  <c r="G101" i="12"/>
  <c r="M101" i="12" s="1"/>
  <c r="I101" i="12"/>
  <c r="K101" i="12"/>
  <c r="O101" i="12"/>
  <c r="Q101" i="12"/>
  <c r="V101" i="12"/>
  <c r="G107" i="12"/>
  <c r="I107" i="12"/>
  <c r="K107" i="12"/>
  <c r="M107" i="12"/>
  <c r="O107" i="12"/>
  <c r="Q107" i="12"/>
  <c r="V107" i="12"/>
  <c r="G110" i="12"/>
  <c r="M110" i="12" s="1"/>
  <c r="I110" i="12"/>
  <c r="K110" i="12"/>
  <c r="O110" i="12"/>
  <c r="Q110" i="12"/>
  <c r="V110" i="12"/>
  <c r="G112" i="12"/>
  <c r="I112" i="12"/>
  <c r="K112" i="12"/>
  <c r="M112" i="12"/>
  <c r="O112" i="12"/>
  <c r="Q112" i="12"/>
  <c r="V112" i="12"/>
  <c r="G116" i="12"/>
  <c r="O116" i="12"/>
  <c r="G117" i="12"/>
  <c r="I117" i="12"/>
  <c r="I116" i="12" s="1"/>
  <c r="K117" i="12"/>
  <c r="M117" i="12"/>
  <c r="O117" i="12"/>
  <c r="Q117" i="12"/>
  <c r="Q116" i="12" s="1"/>
  <c r="V117" i="12"/>
  <c r="G121" i="12"/>
  <c r="M121" i="12" s="1"/>
  <c r="I121" i="12"/>
  <c r="K121" i="12"/>
  <c r="K116" i="12" s="1"/>
  <c r="O121" i="12"/>
  <c r="Q121" i="12"/>
  <c r="V121" i="12"/>
  <c r="V116" i="12" s="1"/>
  <c r="G127" i="12"/>
  <c r="G126" i="12" s="1"/>
  <c r="I127" i="12"/>
  <c r="K127" i="12"/>
  <c r="K126" i="12" s="1"/>
  <c r="O127" i="12"/>
  <c r="O126" i="12" s="1"/>
  <c r="Q127" i="12"/>
  <c r="V127" i="12"/>
  <c r="V126" i="12" s="1"/>
  <c r="G132" i="12"/>
  <c r="I132" i="12"/>
  <c r="I126" i="12" s="1"/>
  <c r="K132" i="12"/>
  <c r="M132" i="12"/>
  <c r="O132" i="12"/>
  <c r="Q132" i="12"/>
  <c r="Q126" i="12" s="1"/>
  <c r="V132" i="12"/>
  <c r="G135" i="12"/>
  <c r="M135" i="12" s="1"/>
  <c r="I135" i="12"/>
  <c r="K135" i="12"/>
  <c r="O135" i="12"/>
  <c r="Q135" i="12"/>
  <c r="V135" i="12"/>
  <c r="G140" i="12"/>
  <c r="G139" i="12" s="1"/>
  <c r="I140" i="12"/>
  <c r="K140" i="12"/>
  <c r="K139" i="12" s="1"/>
  <c r="O140" i="12"/>
  <c r="O139" i="12" s="1"/>
  <c r="Q140" i="12"/>
  <c r="V140" i="12"/>
  <c r="V139" i="12" s="1"/>
  <c r="G146" i="12"/>
  <c r="I146" i="12"/>
  <c r="I139" i="12" s="1"/>
  <c r="K146" i="12"/>
  <c r="M146" i="12"/>
  <c r="O146" i="12"/>
  <c r="Q146" i="12"/>
  <c r="Q139" i="12" s="1"/>
  <c r="V146" i="12"/>
  <c r="G148" i="12"/>
  <c r="M148" i="12" s="1"/>
  <c r="I148" i="12"/>
  <c r="K148" i="12"/>
  <c r="O148" i="12"/>
  <c r="Q148" i="12"/>
  <c r="V148" i="12"/>
  <c r="G150" i="12"/>
  <c r="I150" i="12"/>
  <c r="K150" i="12"/>
  <c r="M150" i="12"/>
  <c r="O150" i="12"/>
  <c r="Q150" i="12"/>
  <c r="V150" i="12"/>
  <c r="G151" i="12"/>
  <c r="M151" i="12" s="1"/>
  <c r="I151" i="12"/>
  <c r="K151" i="12"/>
  <c r="O151" i="12"/>
  <c r="Q151" i="12"/>
  <c r="V151" i="12"/>
  <c r="G153" i="12"/>
  <c r="I153" i="12"/>
  <c r="K153" i="12"/>
  <c r="M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I155" i="12"/>
  <c r="K155" i="12"/>
  <c r="M155" i="12"/>
  <c r="O155" i="12"/>
  <c r="Q155" i="12"/>
  <c r="V155" i="12"/>
  <c r="G156" i="12"/>
  <c r="M156" i="12" s="1"/>
  <c r="I156" i="12"/>
  <c r="K156" i="12"/>
  <c r="O156" i="12"/>
  <c r="Q156" i="12"/>
  <c r="V156" i="12"/>
  <c r="G159" i="12"/>
  <c r="I159" i="12"/>
  <c r="K159" i="12"/>
  <c r="M159" i="12"/>
  <c r="O159" i="12"/>
  <c r="Q159" i="12"/>
  <c r="V159" i="12"/>
  <c r="G164" i="12"/>
  <c r="M164" i="12" s="1"/>
  <c r="I164" i="12"/>
  <c r="K164" i="12"/>
  <c r="O164" i="12"/>
  <c r="Q164" i="12"/>
  <c r="V164" i="12"/>
  <c r="G165" i="12"/>
  <c r="I165" i="12"/>
  <c r="K165" i="12"/>
  <c r="M165" i="12"/>
  <c r="O165" i="12"/>
  <c r="Q165" i="12"/>
  <c r="V165" i="12"/>
  <c r="G169" i="12"/>
  <c r="AF218" i="12" s="1"/>
  <c r="I169" i="12"/>
  <c r="K169" i="12"/>
  <c r="O169" i="12"/>
  <c r="Q169" i="12"/>
  <c r="V169" i="12"/>
  <c r="G173" i="12"/>
  <c r="I173" i="12"/>
  <c r="K173" i="12"/>
  <c r="M173" i="12"/>
  <c r="O173" i="12"/>
  <c r="Q173" i="12"/>
  <c r="V173" i="12"/>
  <c r="G178" i="12"/>
  <c r="I178" i="12"/>
  <c r="I177" i="12" s="1"/>
  <c r="K178" i="12"/>
  <c r="M178" i="12"/>
  <c r="O178" i="12"/>
  <c r="Q178" i="12"/>
  <c r="Q177" i="12" s="1"/>
  <c r="V178" i="12"/>
  <c r="G179" i="12"/>
  <c r="G177" i="12" s="1"/>
  <c r="I179" i="12"/>
  <c r="K179" i="12"/>
  <c r="O179" i="12"/>
  <c r="O177" i="12" s="1"/>
  <c r="Q179" i="12"/>
  <c r="V179" i="12"/>
  <c r="G182" i="12"/>
  <c r="I182" i="12"/>
  <c r="K182" i="12"/>
  <c r="M182" i="12"/>
  <c r="O182" i="12"/>
  <c r="Q182" i="12"/>
  <c r="V182" i="12"/>
  <c r="G183" i="12"/>
  <c r="M183" i="12" s="1"/>
  <c r="I183" i="12"/>
  <c r="K183" i="12"/>
  <c r="K177" i="12" s="1"/>
  <c r="O183" i="12"/>
  <c r="Q183" i="12"/>
  <c r="V183" i="12"/>
  <c r="V177" i="12" s="1"/>
  <c r="G185" i="12"/>
  <c r="G184" i="12" s="1"/>
  <c r="I185" i="12"/>
  <c r="K185" i="12"/>
  <c r="K184" i="12" s="1"/>
  <c r="O185" i="12"/>
  <c r="O184" i="12" s="1"/>
  <c r="Q185" i="12"/>
  <c r="V185" i="12"/>
  <c r="V184" i="12" s="1"/>
  <c r="G186" i="12"/>
  <c r="I186" i="12"/>
  <c r="I184" i="12" s="1"/>
  <c r="K186" i="12"/>
  <c r="M186" i="12"/>
  <c r="O186" i="12"/>
  <c r="Q186" i="12"/>
  <c r="Q184" i="12" s="1"/>
  <c r="V186" i="12"/>
  <c r="K187" i="12"/>
  <c r="V187" i="12"/>
  <c r="G188" i="12"/>
  <c r="I188" i="12"/>
  <c r="I187" i="12" s="1"/>
  <c r="K188" i="12"/>
  <c r="M188" i="12"/>
  <c r="O188" i="12"/>
  <c r="Q188" i="12"/>
  <c r="Q187" i="12" s="1"/>
  <c r="V188" i="12"/>
  <c r="G192" i="12"/>
  <c r="G187" i="12" s="1"/>
  <c r="I192" i="12"/>
  <c r="K192" i="12"/>
  <c r="O192" i="12"/>
  <c r="O187" i="12" s="1"/>
  <c r="Q192" i="12"/>
  <c r="V192" i="12"/>
  <c r="G194" i="12"/>
  <c r="M194" i="12" s="1"/>
  <c r="I194" i="12"/>
  <c r="K194" i="12"/>
  <c r="K193" i="12" s="1"/>
  <c r="O194" i="12"/>
  <c r="O193" i="12" s="1"/>
  <c r="Q194" i="12"/>
  <c r="V194" i="12"/>
  <c r="V193" i="12" s="1"/>
  <c r="G198" i="12"/>
  <c r="I198" i="12"/>
  <c r="K198" i="12"/>
  <c r="M198" i="12"/>
  <c r="O198" i="12"/>
  <c r="Q198" i="12"/>
  <c r="V198" i="12"/>
  <c r="G203" i="12"/>
  <c r="M203" i="12" s="1"/>
  <c r="I203" i="12"/>
  <c r="K203" i="12"/>
  <c r="O203" i="12"/>
  <c r="Q203" i="12"/>
  <c r="V203" i="12"/>
  <c r="G206" i="12"/>
  <c r="I206" i="12"/>
  <c r="I193" i="12" s="1"/>
  <c r="K206" i="12"/>
  <c r="M206" i="12"/>
  <c r="O206" i="12"/>
  <c r="Q206" i="12"/>
  <c r="Q193" i="12" s="1"/>
  <c r="V206" i="12"/>
  <c r="G209" i="12"/>
  <c r="M209" i="12" s="1"/>
  <c r="I209" i="12"/>
  <c r="K209" i="12"/>
  <c r="O209" i="12"/>
  <c r="Q209" i="12"/>
  <c r="V209" i="12"/>
  <c r="G212" i="12"/>
  <c r="I212" i="12"/>
  <c r="K212" i="12"/>
  <c r="M212" i="12"/>
  <c r="O212" i="12"/>
  <c r="Q212" i="12"/>
  <c r="V212" i="12"/>
  <c r="G213" i="12"/>
  <c r="K213" i="12"/>
  <c r="O213" i="12"/>
  <c r="V213" i="12"/>
  <c r="G214" i="12"/>
  <c r="I214" i="12"/>
  <c r="I213" i="12" s="1"/>
  <c r="K214" i="12"/>
  <c r="M214" i="12"/>
  <c r="M213" i="12" s="1"/>
  <c r="O214" i="12"/>
  <c r="Q214" i="12"/>
  <c r="Q213" i="12" s="1"/>
  <c r="V214" i="12"/>
  <c r="G215" i="12"/>
  <c r="K215" i="12"/>
  <c r="O215" i="12"/>
  <c r="V215" i="12"/>
  <c r="G216" i="12"/>
  <c r="I216" i="12"/>
  <c r="I215" i="12" s="1"/>
  <c r="K216" i="12"/>
  <c r="M216" i="12"/>
  <c r="M215" i="12" s="1"/>
  <c r="O216" i="12"/>
  <c r="Q216" i="12"/>
  <c r="Q215" i="12" s="1"/>
  <c r="V216" i="12"/>
  <c r="AE218" i="12"/>
  <c r="I20" i="1"/>
  <c r="I19" i="1"/>
  <c r="I18" i="1"/>
  <c r="I17" i="1"/>
  <c r="I16" i="1"/>
  <c r="I60" i="1"/>
  <c r="J59" i="1" s="1"/>
  <c r="J53" i="1"/>
  <c r="F43" i="1"/>
  <c r="G43" i="1"/>
  <c r="G25" i="1" s="1"/>
  <c r="A25" i="1" s="1"/>
  <c r="H42" i="1"/>
  <c r="I42" i="1" s="1"/>
  <c r="H41" i="1"/>
  <c r="I41" i="1" s="1"/>
  <c r="H40" i="1"/>
  <c r="J57" i="1" l="1"/>
  <c r="J55" i="1"/>
  <c r="J51" i="1"/>
  <c r="J54" i="1"/>
  <c r="J56" i="1"/>
  <c r="J58" i="1"/>
  <c r="J50" i="1"/>
  <c r="J52" i="1"/>
  <c r="G28" i="1"/>
  <c r="G26" i="1"/>
  <c r="A26" i="1"/>
  <c r="H39" i="1"/>
  <c r="I39" i="1" s="1"/>
  <c r="I43" i="1" s="1"/>
  <c r="J39" i="1" s="1"/>
  <c r="J43" i="1" s="1"/>
  <c r="G23" i="1"/>
  <c r="M116" i="12"/>
  <c r="M177" i="12"/>
  <c r="M193" i="12"/>
  <c r="G193" i="12"/>
  <c r="M192" i="12"/>
  <c r="M187" i="12" s="1"/>
  <c r="M185" i="12"/>
  <c r="M184" i="12" s="1"/>
  <c r="M179" i="12"/>
  <c r="M169" i="12"/>
  <c r="M140" i="12"/>
  <c r="M139" i="12" s="1"/>
  <c r="M127" i="12"/>
  <c r="M126" i="12" s="1"/>
  <c r="M15" i="12"/>
  <c r="M8" i="12" s="1"/>
  <c r="H43" i="1"/>
  <c r="I21" i="1"/>
  <c r="J28" i="1"/>
  <c r="J26" i="1"/>
  <c r="G38" i="1"/>
  <c r="F38" i="1"/>
  <c r="J23" i="1"/>
  <c r="J24" i="1"/>
  <c r="J25" i="1"/>
  <c r="J27" i="1"/>
  <c r="E24" i="1"/>
  <c r="E26" i="1"/>
  <c r="J60" i="1" l="1"/>
  <c r="J41" i="1"/>
  <c r="J42" i="1"/>
  <c r="A23" i="1"/>
  <c r="A24" i="1" l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Romana Bartolšicová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<sst xmlns="http://schemas.openxmlformats.org/spreadsheetml/2006/main" count="883" uniqueCount="311">
  <si>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</si>
  <si>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</si>
  <si>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</si>
  <si>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</si>
  <si>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</si>
  <si>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</si>
  <si>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</si>
  <si>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</si>
  <si>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</si>
  <si>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</si>
  <si>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</si>
  <si>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</si>
  <si>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</si>
  <si>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</si>
  <si>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</si>
  <si>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</si>
  <si>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</si>
  <si>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</si>
  <si>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</si>
  <si>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</si>
  <si>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</si>
  <si>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</si>
  <si>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</si>
  <si>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</si>
  <si>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</si>
  <si>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</si>
  <si>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</si>
  <si>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</si>
  <si>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</si>
  <si>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</si>
  <si>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</si>
  <si>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</si>
  <si>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</si>
  <si>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</si>
  <si>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</si>
  <si>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</si>
  <si>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</si>
  <si>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</si>
  <si>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</si>
  <si>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</si>
  <si>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</si>
  <si>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</si>
  <si>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</si>
  <si>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</si>
  <si>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SO 01 Nádrže ...</t>
  </si>
  <si>
    <t>Nádrže na dešťovou vodu</t>
  </si>
  <si>
    <t>Objekt:</t>
  </si>
  <si>
    <t>Rozpočet:</t>
  </si>
  <si>
    <t>2021-025</t>
  </si>
  <si>
    <t>Nádrže na dešťovou vodu ZŠ a MŠ Počáply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</si>
  <si>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</si>
  <si>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</si>
  <si>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</si>
  <si>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</si>
  <si>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</si>
  <si>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</si>
  <si>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</si>
  <si>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Vodorovné konstrukce</t>
  </si>
  <si>
    <t>3</t>
  </si>
  <si>
    <t>Svislé a kompletní konstrukce</t>
  </si>
  <si>
    <t>5</t>
  </si>
  <si>
    <t>Komunikace</t>
  </si>
  <si>
    <t>8</t>
  </si>
  <si>
    <t>Trubní vedení</t>
  </si>
  <si>
    <t>997</t>
  </si>
  <si>
    <t>Přesun sutě</t>
  </si>
  <si>
    <t>998</t>
  </si>
  <si>
    <t>Přesun hmot</t>
  </si>
  <si>
    <t>OST</t>
  </si>
  <si>
    <t>Ostatní</t>
  </si>
  <si>
    <t>VRN</t>
  </si>
  <si>
    <t>Vedlejší rozpočtové náklady</t>
  </si>
  <si>
    <t>721</t>
  </si>
  <si>
    <t>Zdravotechnika - vnitřní kanalizace</t>
  </si>
  <si>
    <t>741</t>
  </si>
  <si>
    <t>Elektroinstalace - silnoproud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</si>
  <si>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</si>
  <si>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</si>
  <si>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</si>
  <si>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</si>
  <si>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</si>
  <si>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</si>
  <si>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</si>
  <si>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</si>
  <si>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</si>
  <si>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</si>
  <si>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</si>
  <si>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</si>
  <si>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</si>
  <si>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</si>
  <si>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</si>
  <si>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</si>
  <si>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</si>
  <si>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</si>
  <si>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</si>
  <si>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</si>
  <si>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</si>
  <si>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</si>
  <si>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</si>
  <si>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</si>
  <si>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</si>
  <si>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</si>
  <si>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</si>
  <si>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</si>
  <si>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</si>
  <si>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</si>
  <si>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113107312</t>
  </si>
  <si>
    <t>Odstranění podkladů nebo krytů strojně plochy jednotlivě do 50 m2 spřemístěním hmot na skládku na, vzdálenost do 3 m nebo s naložením na dopravní prostředek zkameniva těženého, o tl. vrstvy přes 100</t>
  </si>
  <si>
    <t>m2</t>
  </si>
  <si>
    <t>URS</t>
  </si>
  <si>
    <t>ÚRS 18 02</t>
  </si>
  <si>
    <t>Práce</t>
  </si>
  <si>
    <t>POL1_1</t>
  </si>
  <si>
    <t>do 200 mm</t>
  </si>
  <si>
    <t>POP</t>
  </si>
  <si>
    <t xml:space="preserve">výkres C.2.1 : </t>
  </si>
  <si>
    <t>VV</t>
  </si>
  <si>
    <t xml:space="preserve">zemina se štěrkem : </t>
  </si>
  <si>
    <t xml:space="preserve">(75+42+4,3)*1 : </t>
  </si>
  <si>
    <t>121,3</t>
  </si>
  <si>
    <t>121101102</t>
  </si>
  <si>
    <t>Sejmutí ornice nebo lesní půdy s vodorovným přemístěním na hromady v místě upotřebení nebo na, dočasné či trvalé skládky se složením, na vzdálenost přes 50 do 100 m</t>
  </si>
  <si>
    <t>m3</t>
  </si>
  <si>
    <t xml:space="preserve">(4,67+16,5)*1*0,15 : </t>
  </si>
  <si>
    <t xml:space="preserve">2x akumulační nádrž : </t>
  </si>
  <si>
    <t xml:space="preserve">5,5*5,52*0,15 : </t>
  </si>
  <si>
    <t>7,73</t>
  </si>
  <si>
    <t>131201201</t>
  </si>
  <si>
    <t>Hloubení zapažených jam a zářezů s urovnáním dna do předepsaného profilu a spádu v hornině tř. 3 do, 100 m3</t>
  </si>
  <si>
    <t>5,94*3,51*3,6</t>
  </si>
  <si>
    <t>výtokový objekt : 2*2*1,5</t>
  </si>
  <si>
    <t>131201209</t>
  </si>
  <si>
    <t>Hloubení zapažených jam a zářezů s urovnáním dna do předepsaného profilu a spádu Příplatek k cenám, za lepivost horniny tř. 3</t>
  </si>
  <si>
    <t>132201101</t>
  </si>
  <si>
    <t>Hloubení zapažených i nezapažených rýh šířky do 600 mm s urovnáním dna do předepsaného profilu a, spádu v hornině tř. 3 do 100 m3</t>
  </si>
  <si>
    <t>DN200 : (68+39,3)*0,8*1,1</t>
  </si>
  <si>
    <t>DN150 : 13,7*0,8*1</t>
  </si>
  <si>
    <t>D63 : 45*0,6*1,3</t>
  </si>
  <si>
    <t>132201109</t>
  </si>
  <si>
    <t>Hloubení zapažených i nezapažených rýh šířky do 600 mm s urovnáním dna do předepsaného profilu a, spádu v hornině tř. 3 Příplatek k cenám za lepivost horniny tř. 3</t>
  </si>
  <si>
    <t/>
  </si>
  <si>
    <t>140,484</t>
  </si>
  <si>
    <t>151101201</t>
  </si>
  <si>
    <t>Zřízení pažení stěn výkopu bez rozepření nebo vzepření příložné, hloubky do 4 m</t>
  </si>
  <si>
    <t>(5,94+3,51)*2*3,6</t>
  </si>
  <si>
    <t>výtokový objekt : (2+2)*2*1,5</t>
  </si>
  <si>
    <t>151101211</t>
  </si>
  <si>
    <t>Odstranění pažení stěn výkopu s uložením pažin na vzdálenost do 3 m od okraje výkopu příložné,, hloubky do 4 m</t>
  </si>
  <si>
    <t>68,04</t>
  </si>
  <si>
    <t>151101301</t>
  </si>
  <si>
    <t>Zřízení rozepření zapažených stěn výkopů spotřebným přepažováním při roubení příložném, hloubky do 4, m</t>
  </si>
  <si>
    <t>5,94*2*3,6*1,5</t>
  </si>
  <si>
    <t>3,51*2*3,6*1,5</t>
  </si>
  <si>
    <t>151101311</t>
  </si>
  <si>
    <t>Odstranění rozepření stěn výkopů s uložením materiálu na vzdálenost do 3 m od okraje výkopu roubení, příložného, hloubky do 4 m</t>
  </si>
  <si>
    <t>102,06</t>
  </si>
  <si>
    <t>161101101</t>
  </si>
  <si>
    <t>Svislé přemístění výkopku bez naložení do dopravní nádoby avšak s vyprázdněním dopravní nádoby na, hromadu nebo do dopravního prostředku z horniny tř. 1 až 4, při hloubce výkopu přes 1 do 2,5 m</t>
  </si>
  <si>
    <t>81,05784+140,484</t>
  </si>
  <si>
    <t>162701105</t>
  </si>
  <si>
    <t>Vodorovné přemístění výkopku nebo sypaniny po suchu na obvyklém dopravním prostředku, bez naložení, výkopku, avšak se složením bez rozhrnutí z horniny tř. 1 až 4 na vzdálenost přes 9 000 do 10 000 m</t>
  </si>
  <si>
    <t xml:space="preserve">2x akumulační nádrž+výtokový objekt : </t>
  </si>
  <si>
    <t>81,05784</t>
  </si>
  <si>
    <t xml:space="preserve">rýhy : </t>
  </si>
  <si>
    <t xml:space="preserve">Mezisoučet : </t>
  </si>
  <si>
    <t xml:space="preserve">odpočet zásyp rýh : </t>
  </si>
  <si>
    <t>-(75+42+4,67+16,5)*0,6*0,7 : -(68+39,3+13,7+45)*0,6*0,7</t>
  </si>
  <si>
    <t>171201201</t>
  </si>
  <si>
    <t>Uložení sypaniny na skládky</t>
  </si>
  <si>
    <t>151,82184</t>
  </si>
  <si>
    <t>171201211</t>
  </si>
  <si>
    <t>Poplatek za uložení stavebního odpadu na skládce (skládkovné) zeminy a kameniva zatříděného do, Katalogu odpadů pod kódem 170 504</t>
  </si>
  <si>
    <t>t</t>
  </si>
  <si>
    <t>151,82184*2</t>
  </si>
  <si>
    <t>174101101</t>
  </si>
  <si>
    <t>Zásyp sypaninou z jakékoliv horniny s uložením výkopku ve vrstvách se zhutněním jam, šachet, rýh, nebo kolem objektů v těchto vykopávkách</t>
  </si>
  <si>
    <t>(68+39,3+13,7+45)*0,6*0,7</t>
  </si>
  <si>
    <t>175101201R00</t>
  </si>
  <si>
    <t>Obsyp objektů bez prohození sypaniny</t>
  </si>
  <si>
    <t>800-1</t>
  </si>
  <si>
    <t>RTS 21/ I</t>
  </si>
  <si>
    <t>Indiv</t>
  </si>
  <si>
    <t>sypaninou z vhodných hornin tř. 1 - 4 nebo materiálem, uloženým ve vzdálenosti do 30 m od vnějšího kraje objektu, pro jakoukoliv míru zhutnění,</t>
  </si>
  <si>
    <t>SPI</t>
  </si>
  <si>
    <t>5,5*5,52*3,2 : 5,94*3,51*3,6</t>
  </si>
  <si>
    <t xml:space="preserve">odpočet akumulačních nádrží : </t>
  </si>
  <si>
    <t>-(2,285*3,52*2,24)*2</t>
  </si>
  <si>
    <t>-(0,65*0,87*0,495)*2</t>
  </si>
  <si>
    <t>175151101</t>
  </si>
  <si>
    <t>Obsypání potrubí strojně sypaninou z vhodných hornin tř. 1 až 4 nebo materiálem připraveným podél, výkopu ve vzdálenosti do 3 m od jeho kraje, pro jakoukoliv hloubku výkopu a míru zhutnění bez</t>
  </si>
  <si>
    <t>prohození sypaniny</t>
  </si>
  <si>
    <t>(68+39,3+13,7+45)*0,8*0,45</t>
  </si>
  <si>
    <t>58337308</t>
  </si>
  <si>
    <t>štěrkopísek frakce 0/2 třída B</t>
  </si>
  <si>
    <t>Specifikace</t>
  </si>
  <si>
    <t>POL3_0</t>
  </si>
  <si>
    <t>(68+39,3)*0,8*0,3*2</t>
  </si>
  <si>
    <t>13,7*0,8*0,3*2</t>
  </si>
  <si>
    <t>45*0,6*0,3*2</t>
  </si>
  <si>
    <t>451572111R00</t>
  </si>
  <si>
    <t>Lože pod potrubí, stoky a drobné objekty z kameniva drobného těženého 0÷4 mm</t>
  </si>
  <si>
    <t>827-1</t>
  </si>
  <si>
    <t>Kalkul</t>
  </si>
  <si>
    <t>POL1_</t>
  </si>
  <si>
    <t>v otevřeném výkopu,</t>
  </si>
  <si>
    <t>potrubí : (68+39,3+13,7+45)*0,8*0,1</t>
  </si>
  <si>
    <t>583315054R</t>
  </si>
  <si>
    <t>kamenivo přírodní těžené frakce 8,0 až 16,0 mm; třída B; Středočeský kraj</t>
  </si>
  <si>
    <t>SPCM</t>
  </si>
  <si>
    <t>POL3_</t>
  </si>
  <si>
    <t>nádrže : 75,05784*2</t>
  </si>
  <si>
    <t>181301103</t>
  </si>
  <si>
    <t>Rozprostření a urovnání ornice v rovině nebo ve svahu sklonu do 1:5 při souvislé ploše do 500 m2,, tl. vrstvy přes 150 do 200 mm</t>
  </si>
  <si>
    <t>60</t>
  </si>
  <si>
    <t>382411</t>
  </si>
  <si>
    <t>Osazení plastové jímky z polypropylenu PP objemu 10000 l</t>
  </si>
  <si>
    <t>kus</t>
  </si>
  <si>
    <t>Vlastní</t>
  </si>
  <si>
    <t xml:space="preserve">1+1 : </t>
  </si>
  <si>
    <t>2</t>
  </si>
  <si>
    <t>56231</t>
  </si>
  <si>
    <t>jímka plastová 10 000l + poklop PE mini, universální síťový filtr, přepadový filtr s mřížkou,, manžeta spanfix, vtokové hrdlo, ponorné čerpadlo s plovoucím sáním funkce start/stop, vodní zásuvka</t>
  </si>
  <si>
    <t>pro připojení hadice</t>
  </si>
  <si>
    <t>561121103</t>
  </si>
  <si>
    <t>Zřízení podkladu nebo ochranné vrstvy vozovky z mechanicky zpevněné zeminy MZ bez přidání pojiva, nebo vylepšovacího materiálu, s rozprostřením, vlhčením, promísením a zhutněním, tloušťka po</t>
  </si>
  <si>
    <t>zhutnění 100 mm</t>
  </si>
  <si>
    <t>(68+40)*4,5</t>
  </si>
  <si>
    <t>11,5*15</t>
  </si>
  <si>
    <t>58331201</t>
  </si>
  <si>
    <t>štěrkopísek netříděný</t>
  </si>
  <si>
    <t>(68+39,3+13,7)*1*2</t>
  </si>
  <si>
    <t>564861111RT2</t>
  </si>
  <si>
    <t>Podklad ze štěrkodrti s rozprostřením a zhutněním frakce 0-32 mm, tloušťka po zhutnění 200 mm</t>
  </si>
  <si>
    <t>822-1</t>
  </si>
  <si>
    <t>871351111R00</t>
  </si>
  <si>
    <t>Montáž potrubí z plastických hmot z tlakových trubek z tvrdého PVC těsněných gumovým kroužkem, vnějšího průměru 225 mm</t>
  </si>
  <si>
    <t>m</t>
  </si>
  <si>
    <t>68+39,3</t>
  </si>
  <si>
    <t xml:space="preserve">chránička potrubí k podzemním boxům : </t>
  </si>
  <si>
    <t>871311111R00</t>
  </si>
  <si>
    <t>Montáž potrubí z plastických hmot z tlakových trubek z tvrdého PVC těsněných gumovým kroužkem, vnějšího průměru 160 mm</t>
  </si>
  <si>
    <t>871251111R00</t>
  </si>
  <si>
    <t>Montáž potrubí z plastických hmot z tlakových trubek z tvrdého PVC těsněných gumovým kroužkem, vnějšího průměru 110 mm</t>
  </si>
  <si>
    <t>286136752R</t>
  </si>
  <si>
    <t>trubka vícevrstvá PE100 RC; PE100 RC; PE100 RC; hladká; SDR 11,0; da = 63,0 mm; di = 51,4 mm; s = 5,80 mm;  použití pro vodovody</t>
  </si>
  <si>
    <t>871211121R00</t>
  </si>
  <si>
    <t>Montáž potrubí z plastických hmot z tlakových trubek polyetylenových, vnějšího průměru 63 mm</t>
  </si>
  <si>
    <t>8-01</t>
  </si>
  <si>
    <t>D+M revizní šachty DN425</t>
  </si>
  <si>
    <t>8-02</t>
  </si>
  <si>
    <t>D+M nadzemního výtokového ventilu</t>
  </si>
  <si>
    <t>28611151.AR</t>
  </si>
  <si>
    <t>trubka plastová kanalizační PVC; hladká, s hrdlem; Sn 4 kN/m2; D = 160,0 mm; s = 4,00 mm; l = 1000,0 mm</t>
  </si>
  <si>
    <t>28611156.AR</t>
  </si>
  <si>
    <t>trubka plastová kanalizační PVC; hladká, s hrdlem; Sn 4 kN/m2; D = 200,0 mm; s = 4,90 mm; l = 1000,0 mm</t>
  </si>
  <si>
    <t>118</t>
  </si>
  <si>
    <t>877353121R00</t>
  </si>
  <si>
    <t>Montáž tvarovek na potrubí z trub z plastů těsněných gumovým kroužkem odbočných DN 200 mm</t>
  </si>
  <si>
    <t xml:space="preserve">11 : </t>
  </si>
  <si>
    <t>11</t>
  </si>
  <si>
    <t>28611141.AR</t>
  </si>
  <si>
    <t>trubka plastová kanalizační PVC; hladká, s hrdlem; Sn 4 kN/m2; D = 110,0 mm; s = 3,20 mm; l = 1000,0 mm</t>
  </si>
  <si>
    <t>28651667.AR</t>
  </si>
  <si>
    <t>koleno PVC; 45,0 °; D = 200,0 mm; s 1 hrdlem</t>
  </si>
  <si>
    <t>877265221</t>
  </si>
  <si>
    <t>Montáž tvarovek na kanalizačním potrubí z trub zplastu ztvrdého PVC nebo z polypropylenu v otevřeném, výkopu dvouosých DN 200</t>
  </si>
  <si>
    <t>28611387</t>
  </si>
  <si>
    <t>odbočka kanalizační PVC s hrdlem 200/200/45°</t>
  </si>
  <si>
    <t>997221551</t>
  </si>
  <si>
    <t>Vodorovná doprava suti bez naložení, ale se složením a s hrubým urovnáním ze sypkých materiálů, na, vzdálenost do 1km</t>
  </si>
  <si>
    <t>997221559</t>
  </si>
  <si>
    <t>Vodorovná doprava suti bez naložení, ale se složením a s hrubým urovnáním Příplatek kceně za každý, další i započatý 1 km přes 1 km</t>
  </si>
  <si>
    <t xml:space="preserve">36,39*9 : </t>
  </si>
  <si>
    <t>327,51</t>
  </si>
  <si>
    <t>997221611</t>
  </si>
  <si>
    <t>Nakládání na dopravní prostředky pro vodorovnou dopravu suti</t>
  </si>
  <si>
    <t>997221855</t>
  </si>
  <si>
    <t>998223011</t>
  </si>
  <si>
    <t>Přesun hmot pro pozemní komunikace s krytem dlážděným dopravní vzdálenost do 200 m jakékoliv délky, objektu</t>
  </si>
  <si>
    <t>998276101</t>
  </si>
  <si>
    <t>Přesun hmot pro trubní vedení hloubené ztrub z plastických hmot nebo sklolaminátových pro vodovody, nebo kanalizace v otevřeném výkopu dopravní vzdálenost do 15 m</t>
  </si>
  <si>
    <t>721242115</t>
  </si>
  <si>
    <t>Lapače střešních splavenin polypropylenové (PP) s kulovým kloubem na odtoku DN 110</t>
  </si>
  <si>
    <t>POL1_7</t>
  </si>
  <si>
    <t>998721203</t>
  </si>
  <si>
    <t>Přesun hmot pro vnitřní kanalizace stanovený procentní sazbou (%) z ceny vodorovná dopravní, vzdálenost do 50 m v objektech výšky přes 12 do 24 m</t>
  </si>
  <si>
    <t>741122122</t>
  </si>
  <si>
    <t>Montáž kabelů měděných bez ukončení uložených v trubkách zatažených plných kulatých nebo, bezhalogenových (CYKY) počtu a průřezu žil 3x1,5 až 6 mm2</t>
  </si>
  <si>
    <t xml:space="preserve">prodlužovací kabel od čerpadla : </t>
  </si>
  <si>
    <t xml:space="preserve">10 : </t>
  </si>
  <si>
    <t>10</t>
  </si>
  <si>
    <t>34111030</t>
  </si>
  <si>
    <t>kabel silový s Cu jádrem 1 kV 3x1,5mm2</t>
  </si>
  <si>
    <t xml:space="preserve">10*1,2 'Přepočtené koeficientem množství : </t>
  </si>
  <si>
    <t>12</t>
  </si>
  <si>
    <t>741320435</t>
  </si>
  <si>
    <t>Montáž jističů se zapojením vodičů čtyřpólových nn do 160 A ve skříni</t>
  </si>
  <si>
    <t xml:space="preserve">1 : </t>
  </si>
  <si>
    <t>35822610</t>
  </si>
  <si>
    <t>jistič 3-pól. D - distribuční, Ir = 125-160 A, třmen. svorky pro 2,5-95 mm2</t>
  </si>
  <si>
    <t>741810001</t>
  </si>
  <si>
    <t>Zkoušky a prohlídky elektrických rozvodů a zařízení celková prohlídka a vyhotovení revizní zprávy, pro objem montážních prací do 100 tis. Kč</t>
  </si>
  <si>
    <t>998741201</t>
  </si>
  <si>
    <t>Přesun hmot pro silnoproud stanovený procentní sazbou (%) z ceny vodorovná dopravní vzdálenost do 50, m v objektech výšky do 6 m</t>
  </si>
  <si>
    <t>OST 01</t>
  </si>
  <si>
    <t>Vytýčení podzemních sítí</t>
  </si>
  <si>
    <t>kpl</t>
  </si>
  <si>
    <t>VRN 01</t>
  </si>
  <si>
    <t>Zařízení staveniště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</si>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</sst>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-aplik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MsdE5nJBhMJBTp35YT4eMdWKSxYhpXZJYOJscyu3d2B0VdJ7OuQrcQheXNSsuLysebx84GC6c6bpY5akrVn5OA==" saltValue="XhkSoooVsUiekEVENzYSL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 x14ac:dyDescent="0.2">
      <c r="A4" s="111">
        <v>1873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SUMIF(F50:F59,A16,I50:I59)+SUMIF(F50:F59,"PSU",I50:I59)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SUMIF(F50:F59,A17,I50:I59)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SUMIF(F50:F59,A18,I50:I59)</f>
        <v>0</v>
      </c>
      <c r="J18" s="85"/>
    </row>
    <row r="19" spans="1:10" ht="23.25" customHeight="1" x14ac:dyDescent="0.2">
      <c r="A19" s="196" t="s">
        <v>76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SUMIF(F50:F59,A19,I50:I59)</f>
        <v>0</v>
      </c>
      <c r="J19" s="85"/>
    </row>
    <row r="20" spans="1:10" ht="23.25" customHeight="1" x14ac:dyDescent="0.2">
      <c r="A20" s="196" t="s">
        <v>77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SUMIF(F50:F59,A20,I50:I59)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50</v>
      </c>
      <c r="C39" s="148"/>
      <c r="D39" s="148"/>
      <c r="E39" s="148"/>
      <c r="F39" s="149">
        <f>'01 01 Pol'!AE218</f>
        <v>0</v>
      </c>
      <c r="G39" s="150">
        <f>'01 01 Pol'!AF218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51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43</v>
      </c>
      <c r="C41" s="154" t="s">
        <v>45</v>
      </c>
      <c r="D41" s="154"/>
      <c r="E41" s="154"/>
      <c r="F41" s="155">
        <f>'01 01 Pol'!AE218</f>
        <v>0</v>
      </c>
      <c r="G41" s="156">
        <f>'01 01 Pol'!AF218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'01 01 Pol'!AE218</f>
        <v>0</v>
      </c>
      <c r="G42" s="151">
        <f>'01 01 Pol'!AF218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52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54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55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56</v>
      </c>
      <c r="C50" s="185" t="s">
        <v>57</v>
      </c>
      <c r="D50" s="186"/>
      <c r="E50" s="186"/>
      <c r="F50" s="192" t="s">
        <v>24</v>
      </c>
      <c r="G50" s="193"/>
      <c r="H50" s="193"/>
      <c r="I50" s="193">
        <f>'01 01 Pol'!G8</f>
        <v>0</v>
      </c>
      <c r="J50" s="190" t="str">
        <f>IF(I60=0,"",I50/I60*100)</f>
        <v/>
      </c>
    </row>
    <row r="51" spans="1:10" ht="36.75" customHeight="1" x14ac:dyDescent="0.2">
      <c r="A51" s="179"/>
      <c r="B51" s="184" t="s">
        <v>58</v>
      </c>
      <c r="C51" s="185" t="s">
        <v>59</v>
      </c>
      <c r="D51" s="186"/>
      <c r="E51" s="186"/>
      <c r="F51" s="192" t="s">
        <v>24</v>
      </c>
      <c r="G51" s="193"/>
      <c r="H51" s="193"/>
      <c r="I51" s="193">
        <f>'01 01 Pol'!G116</f>
        <v>0</v>
      </c>
      <c r="J51" s="190" t="str">
        <f>IF(I60=0,"",I51/I60*100)</f>
        <v/>
      </c>
    </row>
    <row r="52" spans="1:10" ht="36.75" customHeight="1" x14ac:dyDescent="0.2">
      <c r="A52" s="179"/>
      <c r="B52" s="184" t="s">
        <v>60</v>
      </c>
      <c r="C52" s="185" t="s">
        <v>61</v>
      </c>
      <c r="D52" s="186"/>
      <c r="E52" s="186"/>
      <c r="F52" s="192" t="s">
        <v>24</v>
      </c>
      <c r="G52" s="193"/>
      <c r="H52" s="193"/>
      <c r="I52" s="193">
        <f>'01 01 Pol'!G126</f>
        <v>0</v>
      </c>
      <c r="J52" s="190" t="str">
        <f>IF(I60=0,"",I52/I60*100)</f>
        <v/>
      </c>
    </row>
    <row r="53" spans="1:10" ht="36.75" customHeight="1" x14ac:dyDescent="0.2">
      <c r="A53" s="179"/>
      <c r="B53" s="184" t="s">
        <v>62</v>
      </c>
      <c r="C53" s="185" t="s">
        <v>63</v>
      </c>
      <c r="D53" s="186"/>
      <c r="E53" s="186"/>
      <c r="F53" s="192" t="s">
        <v>24</v>
      </c>
      <c r="G53" s="193"/>
      <c r="H53" s="193"/>
      <c r="I53" s="193">
        <f>'01 01 Pol'!G139</f>
        <v>0</v>
      </c>
      <c r="J53" s="190" t="str">
        <f>IF(I60=0,"",I53/I60*100)</f>
        <v/>
      </c>
    </row>
    <row r="54" spans="1:10" ht="36.75" customHeight="1" x14ac:dyDescent="0.2">
      <c r="A54" s="179"/>
      <c r="B54" s="184" t="s">
        <v>64</v>
      </c>
      <c r="C54" s="185" t="s">
        <v>65</v>
      </c>
      <c r="D54" s="186"/>
      <c r="E54" s="186"/>
      <c r="F54" s="192" t="s">
        <v>24</v>
      </c>
      <c r="G54" s="193"/>
      <c r="H54" s="193"/>
      <c r="I54" s="193">
        <f>'01 01 Pol'!G177</f>
        <v>0</v>
      </c>
      <c r="J54" s="190" t="str">
        <f>IF(I60=0,"",I54/I60*100)</f>
        <v/>
      </c>
    </row>
    <row r="55" spans="1:10" ht="36.75" customHeight="1" x14ac:dyDescent="0.2">
      <c r="A55" s="179"/>
      <c r="B55" s="184" t="s">
        <v>66</v>
      </c>
      <c r="C55" s="185" t="s">
        <v>67</v>
      </c>
      <c r="D55" s="186"/>
      <c r="E55" s="186"/>
      <c r="F55" s="192" t="s">
        <v>24</v>
      </c>
      <c r="G55" s="193"/>
      <c r="H55" s="193"/>
      <c r="I55" s="193">
        <f>'01 01 Pol'!G184</f>
        <v>0</v>
      </c>
      <c r="J55" s="190" t="str">
        <f>IF(I60=0,"",I55/I60*100)</f>
        <v/>
      </c>
    </row>
    <row r="56" spans="1:10" ht="36.75" customHeight="1" x14ac:dyDescent="0.2">
      <c r="A56" s="179"/>
      <c r="B56" s="184" t="s">
        <v>68</v>
      </c>
      <c r="C56" s="185" t="s">
        <v>69</v>
      </c>
      <c r="D56" s="186"/>
      <c r="E56" s="186"/>
      <c r="F56" s="192" t="s">
        <v>24</v>
      </c>
      <c r="G56" s="193"/>
      <c r="H56" s="193"/>
      <c r="I56" s="193">
        <f>'01 01 Pol'!G213</f>
        <v>0</v>
      </c>
      <c r="J56" s="190" t="str">
        <f>IF(I60=0,"",I56/I60*100)</f>
        <v/>
      </c>
    </row>
    <row r="57" spans="1:10" ht="36.75" customHeight="1" x14ac:dyDescent="0.2">
      <c r="A57" s="179"/>
      <c r="B57" s="184" t="s">
        <v>70</v>
      </c>
      <c r="C57" s="185" t="s">
        <v>71</v>
      </c>
      <c r="D57" s="186"/>
      <c r="E57" s="186"/>
      <c r="F57" s="192" t="s">
        <v>24</v>
      </c>
      <c r="G57" s="193"/>
      <c r="H57" s="193"/>
      <c r="I57" s="193">
        <f>'01 01 Pol'!G215</f>
        <v>0</v>
      </c>
      <c r="J57" s="190" t="str">
        <f>IF(I60=0,"",I57/I60*100)</f>
        <v/>
      </c>
    </row>
    <row r="58" spans="1:10" ht="36.75" customHeight="1" x14ac:dyDescent="0.2">
      <c r="A58" s="179"/>
      <c r="B58" s="184" t="s">
        <v>72</v>
      </c>
      <c r="C58" s="185" t="s">
        <v>73</v>
      </c>
      <c r="D58" s="186"/>
      <c r="E58" s="186"/>
      <c r="F58" s="192" t="s">
        <v>25</v>
      </c>
      <c r="G58" s="193"/>
      <c r="H58" s="193"/>
      <c r="I58" s="193">
        <f>'01 01 Pol'!G187</f>
        <v>0</v>
      </c>
      <c r="J58" s="190" t="str">
        <f>IF(I60=0,"",I58/I60*100)</f>
        <v/>
      </c>
    </row>
    <row r="59" spans="1:10" ht="36.75" customHeight="1" x14ac:dyDescent="0.2">
      <c r="A59" s="179"/>
      <c r="B59" s="184" t="s">
        <v>74</v>
      </c>
      <c r="C59" s="185" t="s">
        <v>75</v>
      </c>
      <c r="D59" s="186"/>
      <c r="E59" s="186"/>
      <c r="F59" s="192" t="s">
        <v>25</v>
      </c>
      <c r="G59" s="193"/>
      <c r="H59" s="193"/>
      <c r="I59" s="193">
        <f>'01 01 Pol'!G193</f>
        <v>0</v>
      </c>
      <c r="J59" s="190" t="str">
        <f>IF(I60=0,"",I59/I60*100)</f>
        <v/>
      </c>
    </row>
    <row r="60" spans="1:10" ht="25.5" customHeight="1" x14ac:dyDescent="0.2">
      <c r="A60" s="180"/>
      <c r="B60" s="187" t="s">
        <v>1</v>
      </c>
      <c r="C60" s="188"/>
      <c r="D60" s="189"/>
      <c r="E60" s="189"/>
      <c r="F60" s="194"/>
      <c r="G60" s="195"/>
      <c r="H60" s="195"/>
      <c r="I60" s="195">
        <f>SUM(I50:I59)</f>
        <v>0</v>
      </c>
      <c r="J60" s="191">
        <f>SUM(J50:J59)</f>
        <v>0</v>
      </c>
    </row>
    <row r="61" spans="1:10" x14ac:dyDescent="0.2">
      <c r="F61" s="135"/>
      <c r="G61" s="135"/>
      <c r="H61" s="135"/>
      <c r="I61" s="135"/>
      <c r="J61" s="136"/>
    </row>
    <row r="62" spans="1:10" x14ac:dyDescent="0.2">
      <c r="F62" s="135"/>
      <c r="G62" s="135"/>
      <c r="H62" s="135"/>
      <c r="I62" s="135"/>
      <c r="J62" s="136"/>
    </row>
    <row r="63" spans="1:10" x14ac:dyDescent="0.2">
      <c r="F63" s="135"/>
      <c r="G63" s="135"/>
      <c r="H63" s="135"/>
      <c r="I63" s="135"/>
      <c r="J63" s="136"/>
    </row>
  </sheetData>
  <sheetProtection algorithmName="SHA-512" hashValue="LFmT5ACJxWSZShSNCOeCLx0CITzNgFv6Jcdo1Ej3FVbCf81QwH6wJUXJGmehjwsXZn7XbYjNv12THsp31IePHQ==" saltValue="xAKoPNa1IipejRleIpDjf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SBtuj+Dd2CYVufyldAB2IX3zHvWmNIwN5WbqC8g0sgih1LfIh1I+o6BaeVbITTFTpECBvSqrjPRxe0t/22vYyg==" saltValue="KQZZ3T+Fn5Rb1pw9uy7F/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78</v>
      </c>
      <c r="B1" s="197"/>
      <c r="C1" s="197"/>
      <c r="D1" s="197"/>
      <c r="E1" s="197"/>
      <c r="F1" s="197"/>
      <c r="G1" s="197"/>
      <c r="AG1" t="s">
        <v>79</v>
      </c>
    </row>
    <row r="2" spans="1:60" ht="24.95" customHeight="1" x14ac:dyDescent="0.2">
      <c r="A2" s="198" t="s">
        <v>7</v>
      </c>
      <c r="B2" s="49" t="s">
        <v>48</v>
      </c>
      <c r="C2" s="201" t="s">
        <v>49</v>
      </c>
      <c r="D2" s="199"/>
      <c r="E2" s="199"/>
      <c r="F2" s="199"/>
      <c r="G2" s="200"/>
      <c r="AG2" t="s">
        <v>80</v>
      </c>
    </row>
    <row r="3" spans="1:60" ht="24.95" customHeight="1" x14ac:dyDescent="0.2">
      <c r="A3" s="198" t="s">
        <v>8</v>
      </c>
      <c r="B3" s="49" t="s">
        <v>43</v>
      </c>
      <c r="C3" s="201" t="s">
        <v>45</v>
      </c>
      <c r="D3" s="199"/>
      <c r="E3" s="199"/>
      <c r="F3" s="199"/>
      <c r="G3" s="200"/>
      <c r="AC3" s="177" t="s">
        <v>80</v>
      </c>
      <c r="AG3" t="s">
        <v>81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82</v>
      </c>
    </row>
    <row r="5" spans="1:60" x14ac:dyDescent="0.2">
      <c r="D5" s="10"/>
    </row>
    <row r="6" spans="1:60" ht="38.25" x14ac:dyDescent="0.2">
      <c r="A6" s="208" t="s">
        <v>83</v>
      </c>
      <c r="B6" s="210" t="s">
        <v>84</v>
      </c>
      <c r="C6" s="210" t="s">
        <v>85</v>
      </c>
      <c r="D6" s="209" t="s">
        <v>86</v>
      </c>
      <c r="E6" s="208" t="s">
        <v>87</v>
      </c>
      <c r="F6" s="207" t="s">
        <v>88</v>
      </c>
      <c r="G6" s="208" t="s">
        <v>29</v>
      </c>
      <c r="H6" s="211" t="s">
        <v>30</v>
      </c>
      <c r="I6" s="211" t="s">
        <v>89</v>
      </c>
      <c r="J6" s="211" t="s">
        <v>31</v>
      </c>
      <c r="K6" s="211" t="s">
        <v>90</v>
      </c>
      <c r="L6" s="211" t="s">
        <v>91</v>
      </c>
      <c r="M6" s="211" t="s">
        <v>92</v>
      </c>
      <c r="N6" s="211" t="s">
        <v>93</v>
      </c>
      <c r="O6" s="211" t="s">
        <v>94</v>
      </c>
      <c r="P6" s="211" t="s">
        <v>95</v>
      </c>
      <c r="Q6" s="211" t="s">
        <v>96</v>
      </c>
      <c r="R6" s="211" t="s">
        <v>97</v>
      </c>
      <c r="S6" s="211" t="s">
        <v>98</v>
      </c>
      <c r="T6" s="211" t="s">
        <v>99</v>
      </c>
      <c r="U6" s="211" t="s">
        <v>100</v>
      </c>
      <c r="V6" s="211" t="s">
        <v>101</v>
      </c>
      <c r="W6" s="211" t="s">
        <v>102</v>
      </c>
      <c r="X6" s="211" t="s">
        <v>103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5" t="s">
        <v>104</v>
      </c>
      <c r="B8" s="226" t="s">
        <v>56</v>
      </c>
      <c r="C8" s="249" t="s">
        <v>57</v>
      </c>
      <c r="D8" s="227"/>
      <c r="E8" s="228"/>
      <c r="F8" s="229"/>
      <c r="G8" s="229">
        <f>SUMIF(AG9:AG115,"&lt;&gt;NOR",G9:G115)</f>
        <v>0</v>
      </c>
      <c r="H8" s="229"/>
      <c r="I8" s="229">
        <f>SUM(I9:I115)</f>
        <v>0</v>
      </c>
      <c r="J8" s="229"/>
      <c r="K8" s="229">
        <f>SUM(K9:K115)</f>
        <v>0</v>
      </c>
      <c r="L8" s="229"/>
      <c r="M8" s="229">
        <f>SUM(M9:M115)</f>
        <v>0</v>
      </c>
      <c r="N8" s="229"/>
      <c r="O8" s="229">
        <f>SUM(O9:O115)</f>
        <v>249.62</v>
      </c>
      <c r="P8" s="229"/>
      <c r="Q8" s="229">
        <f>SUM(Q9:Q115)</f>
        <v>36.39</v>
      </c>
      <c r="R8" s="229"/>
      <c r="S8" s="229"/>
      <c r="T8" s="230"/>
      <c r="U8" s="224"/>
      <c r="V8" s="224">
        <f>SUM(V9:V115)</f>
        <v>107.13000000000001</v>
      </c>
      <c r="W8" s="224"/>
      <c r="X8" s="224"/>
      <c r="AG8" t="s">
        <v>105</v>
      </c>
    </row>
    <row r="9" spans="1:60" ht="33.75" outlineLevel="1" x14ac:dyDescent="0.2">
      <c r="A9" s="231">
        <v>1</v>
      </c>
      <c r="B9" s="232" t="s">
        <v>106</v>
      </c>
      <c r="C9" s="250" t="s">
        <v>107</v>
      </c>
      <c r="D9" s="233" t="s">
        <v>108</v>
      </c>
      <c r="E9" s="234">
        <v>121.3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0.3</v>
      </c>
      <c r="Q9" s="236">
        <f>ROUND(E9*P9,2)</f>
        <v>36.39</v>
      </c>
      <c r="R9" s="236"/>
      <c r="S9" s="236" t="s">
        <v>109</v>
      </c>
      <c r="T9" s="237" t="s">
        <v>110</v>
      </c>
      <c r="U9" s="221">
        <v>0</v>
      </c>
      <c r="V9" s="221">
        <f>ROUND(E9*U9,2)</f>
        <v>0</v>
      </c>
      <c r="W9" s="221"/>
      <c r="X9" s="221" t="s">
        <v>111</v>
      </c>
      <c r="Y9" s="212"/>
      <c r="Z9" s="212"/>
      <c r="AA9" s="212"/>
      <c r="AB9" s="212"/>
      <c r="AC9" s="212"/>
      <c r="AD9" s="212"/>
      <c r="AE9" s="212"/>
      <c r="AF9" s="212"/>
      <c r="AG9" s="212" t="s">
        <v>112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/>
      <c r="B10" s="220"/>
      <c r="C10" s="251" t="s">
        <v>113</v>
      </c>
      <c r="D10" s="238"/>
      <c r="E10" s="238"/>
      <c r="F10" s="238"/>
      <c r="G10" s="238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114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52" t="s">
        <v>115</v>
      </c>
      <c r="D11" s="222"/>
      <c r="E11" s="223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116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9"/>
      <c r="B12" s="220"/>
      <c r="C12" s="252" t="s">
        <v>117</v>
      </c>
      <c r="D12" s="222"/>
      <c r="E12" s="223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12"/>
      <c r="Z12" s="212"/>
      <c r="AA12" s="212"/>
      <c r="AB12" s="212"/>
      <c r="AC12" s="212"/>
      <c r="AD12" s="212"/>
      <c r="AE12" s="212"/>
      <c r="AF12" s="212"/>
      <c r="AG12" s="212" t="s">
        <v>116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9"/>
      <c r="B13" s="220"/>
      <c r="C13" s="252" t="s">
        <v>118</v>
      </c>
      <c r="D13" s="222"/>
      <c r="E13" s="223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2"/>
      <c r="Z13" s="212"/>
      <c r="AA13" s="212"/>
      <c r="AB13" s="212"/>
      <c r="AC13" s="212"/>
      <c r="AD13" s="212"/>
      <c r="AE13" s="212"/>
      <c r="AF13" s="212"/>
      <c r="AG13" s="212" t="s">
        <v>116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9"/>
      <c r="B14" s="220"/>
      <c r="C14" s="252" t="s">
        <v>119</v>
      </c>
      <c r="D14" s="222"/>
      <c r="E14" s="223">
        <v>121.3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12"/>
      <c r="Z14" s="212"/>
      <c r="AA14" s="212"/>
      <c r="AB14" s="212"/>
      <c r="AC14" s="212"/>
      <c r="AD14" s="212"/>
      <c r="AE14" s="212"/>
      <c r="AF14" s="212"/>
      <c r="AG14" s="212" t="s">
        <v>116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33.75" outlineLevel="1" x14ac:dyDescent="0.2">
      <c r="A15" s="231">
        <v>2</v>
      </c>
      <c r="B15" s="232" t="s">
        <v>120</v>
      </c>
      <c r="C15" s="250" t="s">
        <v>121</v>
      </c>
      <c r="D15" s="233" t="s">
        <v>122</v>
      </c>
      <c r="E15" s="234">
        <v>7.73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6">
        <v>0</v>
      </c>
      <c r="O15" s="236">
        <f>ROUND(E15*N15,2)</f>
        <v>0</v>
      </c>
      <c r="P15" s="236">
        <v>0</v>
      </c>
      <c r="Q15" s="236">
        <f>ROUND(E15*P15,2)</f>
        <v>0</v>
      </c>
      <c r="R15" s="236"/>
      <c r="S15" s="236" t="s">
        <v>109</v>
      </c>
      <c r="T15" s="237" t="s">
        <v>110</v>
      </c>
      <c r="U15" s="221">
        <v>0</v>
      </c>
      <c r="V15" s="221">
        <f>ROUND(E15*U15,2)</f>
        <v>0</v>
      </c>
      <c r="W15" s="221"/>
      <c r="X15" s="221" t="s">
        <v>111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112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9"/>
      <c r="B16" s="220"/>
      <c r="C16" s="252" t="s">
        <v>115</v>
      </c>
      <c r="D16" s="222"/>
      <c r="E16" s="223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2"/>
      <c r="Z16" s="212"/>
      <c r="AA16" s="212"/>
      <c r="AB16" s="212"/>
      <c r="AC16" s="212"/>
      <c r="AD16" s="212"/>
      <c r="AE16" s="212"/>
      <c r="AF16" s="212"/>
      <c r="AG16" s="212" t="s">
        <v>116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9"/>
      <c r="B17" s="220"/>
      <c r="C17" s="252" t="s">
        <v>123</v>
      </c>
      <c r="D17" s="222"/>
      <c r="E17" s="223"/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2"/>
      <c r="Z17" s="212"/>
      <c r="AA17" s="212"/>
      <c r="AB17" s="212"/>
      <c r="AC17" s="212"/>
      <c r="AD17" s="212"/>
      <c r="AE17" s="212"/>
      <c r="AF17" s="212"/>
      <c r="AG17" s="212" t="s">
        <v>116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9"/>
      <c r="B18" s="220"/>
      <c r="C18" s="252" t="s">
        <v>124</v>
      </c>
      <c r="D18" s="222"/>
      <c r="E18" s="223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12"/>
      <c r="Z18" s="212"/>
      <c r="AA18" s="212"/>
      <c r="AB18" s="212"/>
      <c r="AC18" s="212"/>
      <c r="AD18" s="212"/>
      <c r="AE18" s="212"/>
      <c r="AF18" s="212"/>
      <c r="AG18" s="212" t="s">
        <v>116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9"/>
      <c r="B19" s="220"/>
      <c r="C19" s="252" t="s">
        <v>125</v>
      </c>
      <c r="D19" s="222"/>
      <c r="E19" s="223"/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12"/>
      <c r="Z19" s="212"/>
      <c r="AA19" s="212"/>
      <c r="AB19" s="212"/>
      <c r="AC19" s="212"/>
      <c r="AD19" s="212"/>
      <c r="AE19" s="212"/>
      <c r="AF19" s="212"/>
      <c r="AG19" s="212" t="s">
        <v>116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9"/>
      <c r="B20" s="220"/>
      <c r="C20" s="252" t="s">
        <v>126</v>
      </c>
      <c r="D20" s="222"/>
      <c r="E20" s="223">
        <v>7.73</v>
      </c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12"/>
      <c r="Z20" s="212"/>
      <c r="AA20" s="212"/>
      <c r="AB20" s="212"/>
      <c r="AC20" s="212"/>
      <c r="AD20" s="212"/>
      <c r="AE20" s="212"/>
      <c r="AF20" s="212"/>
      <c r="AG20" s="212" t="s">
        <v>116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31">
        <v>3</v>
      </c>
      <c r="B21" s="232" t="s">
        <v>127</v>
      </c>
      <c r="C21" s="250" t="s">
        <v>128</v>
      </c>
      <c r="D21" s="233" t="s">
        <v>122</v>
      </c>
      <c r="E21" s="234">
        <v>81.057839999999999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6">
        <v>0</v>
      </c>
      <c r="O21" s="236">
        <f>ROUND(E21*N21,2)</f>
        <v>0</v>
      </c>
      <c r="P21" s="236">
        <v>0</v>
      </c>
      <c r="Q21" s="236">
        <f>ROUND(E21*P21,2)</f>
        <v>0</v>
      </c>
      <c r="R21" s="236"/>
      <c r="S21" s="236" t="s">
        <v>109</v>
      </c>
      <c r="T21" s="237" t="s">
        <v>110</v>
      </c>
      <c r="U21" s="221">
        <v>0</v>
      </c>
      <c r="V21" s="221">
        <f>ROUND(E21*U21,2)</f>
        <v>0</v>
      </c>
      <c r="W21" s="221"/>
      <c r="X21" s="221" t="s">
        <v>111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112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9"/>
      <c r="B22" s="220"/>
      <c r="C22" s="252" t="s">
        <v>115</v>
      </c>
      <c r="D22" s="222"/>
      <c r="E22" s="223"/>
      <c r="F22" s="221"/>
      <c r="G22" s="221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12"/>
      <c r="Z22" s="212"/>
      <c r="AA22" s="212"/>
      <c r="AB22" s="212"/>
      <c r="AC22" s="212"/>
      <c r="AD22" s="212"/>
      <c r="AE22" s="212"/>
      <c r="AF22" s="212"/>
      <c r="AG22" s="212" t="s">
        <v>116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9"/>
      <c r="B23" s="220"/>
      <c r="C23" s="252" t="s">
        <v>124</v>
      </c>
      <c r="D23" s="222"/>
      <c r="E23" s="223"/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12"/>
      <c r="Z23" s="212"/>
      <c r="AA23" s="212"/>
      <c r="AB23" s="212"/>
      <c r="AC23" s="212"/>
      <c r="AD23" s="212"/>
      <c r="AE23" s="212"/>
      <c r="AF23" s="212"/>
      <c r="AG23" s="212" t="s">
        <v>116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9"/>
      <c r="B24" s="220"/>
      <c r="C24" s="252" t="s">
        <v>129</v>
      </c>
      <c r="D24" s="222"/>
      <c r="E24" s="223">
        <v>75.057839999999999</v>
      </c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12"/>
      <c r="Z24" s="212"/>
      <c r="AA24" s="212"/>
      <c r="AB24" s="212"/>
      <c r="AC24" s="212"/>
      <c r="AD24" s="212"/>
      <c r="AE24" s="212"/>
      <c r="AF24" s="212"/>
      <c r="AG24" s="212" t="s">
        <v>116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9"/>
      <c r="B25" s="220"/>
      <c r="C25" s="252" t="s">
        <v>130</v>
      </c>
      <c r="D25" s="222"/>
      <c r="E25" s="223">
        <v>6</v>
      </c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12"/>
      <c r="Z25" s="212"/>
      <c r="AA25" s="212"/>
      <c r="AB25" s="212"/>
      <c r="AC25" s="212"/>
      <c r="AD25" s="212"/>
      <c r="AE25" s="212"/>
      <c r="AF25" s="212"/>
      <c r="AG25" s="212" t="s">
        <v>116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2.5" outlineLevel="1" x14ac:dyDescent="0.2">
      <c r="A26" s="231">
        <v>4</v>
      </c>
      <c r="B26" s="232" t="s">
        <v>131</v>
      </c>
      <c r="C26" s="250" t="s">
        <v>132</v>
      </c>
      <c r="D26" s="233" t="s">
        <v>122</v>
      </c>
      <c r="E26" s="234">
        <v>81.057839999999999</v>
      </c>
      <c r="F26" s="235"/>
      <c r="G26" s="236">
        <f>ROUND(E26*F26,2)</f>
        <v>0</v>
      </c>
      <c r="H26" s="235"/>
      <c r="I26" s="236">
        <f>ROUND(E26*H26,2)</f>
        <v>0</v>
      </c>
      <c r="J26" s="235"/>
      <c r="K26" s="236">
        <f>ROUND(E26*J26,2)</f>
        <v>0</v>
      </c>
      <c r="L26" s="236">
        <v>21</v>
      </c>
      <c r="M26" s="236">
        <f>G26*(1+L26/100)</f>
        <v>0</v>
      </c>
      <c r="N26" s="236">
        <v>0</v>
      </c>
      <c r="O26" s="236">
        <f>ROUND(E26*N26,2)</f>
        <v>0</v>
      </c>
      <c r="P26" s="236">
        <v>0</v>
      </c>
      <c r="Q26" s="236">
        <f>ROUND(E26*P26,2)</f>
        <v>0</v>
      </c>
      <c r="R26" s="236"/>
      <c r="S26" s="236" t="s">
        <v>109</v>
      </c>
      <c r="T26" s="237" t="s">
        <v>110</v>
      </c>
      <c r="U26" s="221">
        <v>0</v>
      </c>
      <c r="V26" s="221">
        <f>ROUND(E26*U26,2)</f>
        <v>0</v>
      </c>
      <c r="W26" s="221"/>
      <c r="X26" s="221" t="s">
        <v>111</v>
      </c>
      <c r="Y26" s="212"/>
      <c r="Z26" s="212"/>
      <c r="AA26" s="212"/>
      <c r="AB26" s="212"/>
      <c r="AC26" s="212"/>
      <c r="AD26" s="212"/>
      <c r="AE26" s="212"/>
      <c r="AF26" s="212"/>
      <c r="AG26" s="212" t="s">
        <v>112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9"/>
      <c r="B27" s="220"/>
      <c r="C27" s="252" t="s">
        <v>115</v>
      </c>
      <c r="D27" s="222"/>
      <c r="E27" s="223"/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12"/>
      <c r="Z27" s="212"/>
      <c r="AA27" s="212"/>
      <c r="AB27" s="212"/>
      <c r="AC27" s="212"/>
      <c r="AD27" s="212"/>
      <c r="AE27" s="212"/>
      <c r="AF27" s="212"/>
      <c r="AG27" s="212" t="s">
        <v>116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9"/>
      <c r="B28" s="220"/>
      <c r="C28" s="252" t="s">
        <v>124</v>
      </c>
      <c r="D28" s="222"/>
      <c r="E28" s="223"/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12"/>
      <c r="Z28" s="212"/>
      <c r="AA28" s="212"/>
      <c r="AB28" s="212"/>
      <c r="AC28" s="212"/>
      <c r="AD28" s="212"/>
      <c r="AE28" s="212"/>
      <c r="AF28" s="212"/>
      <c r="AG28" s="212" t="s">
        <v>116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9"/>
      <c r="B29" s="220"/>
      <c r="C29" s="252" t="s">
        <v>129</v>
      </c>
      <c r="D29" s="222"/>
      <c r="E29" s="223">
        <v>75.057839999999999</v>
      </c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12"/>
      <c r="Z29" s="212"/>
      <c r="AA29" s="212"/>
      <c r="AB29" s="212"/>
      <c r="AC29" s="212"/>
      <c r="AD29" s="212"/>
      <c r="AE29" s="212"/>
      <c r="AF29" s="212"/>
      <c r="AG29" s="212" t="s">
        <v>116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9"/>
      <c r="B30" s="220"/>
      <c r="C30" s="252" t="s">
        <v>130</v>
      </c>
      <c r="D30" s="222"/>
      <c r="E30" s="223">
        <v>6</v>
      </c>
      <c r="F30" s="221"/>
      <c r="G30" s="22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12"/>
      <c r="Z30" s="212"/>
      <c r="AA30" s="212"/>
      <c r="AB30" s="212"/>
      <c r="AC30" s="212"/>
      <c r="AD30" s="212"/>
      <c r="AE30" s="212"/>
      <c r="AF30" s="212"/>
      <c r="AG30" s="212" t="s">
        <v>116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ht="22.5" outlineLevel="1" x14ac:dyDescent="0.2">
      <c r="A31" s="231">
        <v>5</v>
      </c>
      <c r="B31" s="232" t="s">
        <v>133</v>
      </c>
      <c r="C31" s="250" t="s">
        <v>134</v>
      </c>
      <c r="D31" s="233" t="s">
        <v>122</v>
      </c>
      <c r="E31" s="234">
        <v>140.48400000000001</v>
      </c>
      <c r="F31" s="235"/>
      <c r="G31" s="236">
        <f>ROUND(E31*F31,2)</f>
        <v>0</v>
      </c>
      <c r="H31" s="235"/>
      <c r="I31" s="236">
        <f>ROUND(E31*H31,2)</f>
        <v>0</v>
      </c>
      <c r="J31" s="235"/>
      <c r="K31" s="236">
        <f>ROUND(E31*J31,2)</f>
        <v>0</v>
      </c>
      <c r="L31" s="236">
        <v>21</v>
      </c>
      <c r="M31" s="236">
        <f>G31*(1+L31/100)</f>
        <v>0</v>
      </c>
      <c r="N31" s="236">
        <v>0</v>
      </c>
      <c r="O31" s="236">
        <f>ROUND(E31*N31,2)</f>
        <v>0</v>
      </c>
      <c r="P31" s="236">
        <v>0</v>
      </c>
      <c r="Q31" s="236">
        <f>ROUND(E31*P31,2)</f>
        <v>0</v>
      </c>
      <c r="R31" s="236"/>
      <c r="S31" s="236" t="s">
        <v>109</v>
      </c>
      <c r="T31" s="237" t="s">
        <v>110</v>
      </c>
      <c r="U31" s="221">
        <v>0</v>
      </c>
      <c r="V31" s="221">
        <f>ROUND(E31*U31,2)</f>
        <v>0</v>
      </c>
      <c r="W31" s="221"/>
      <c r="X31" s="221" t="s">
        <v>111</v>
      </c>
      <c r="Y31" s="212"/>
      <c r="Z31" s="212"/>
      <c r="AA31" s="212"/>
      <c r="AB31" s="212"/>
      <c r="AC31" s="212"/>
      <c r="AD31" s="212"/>
      <c r="AE31" s="212"/>
      <c r="AF31" s="212"/>
      <c r="AG31" s="212" t="s">
        <v>112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9"/>
      <c r="B32" s="220"/>
      <c r="C32" s="252" t="s">
        <v>115</v>
      </c>
      <c r="D32" s="222"/>
      <c r="E32" s="223"/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12"/>
      <c r="Z32" s="212"/>
      <c r="AA32" s="212"/>
      <c r="AB32" s="212"/>
      <c r="AC32" s="212"/>
      <c r="AD32" s="212"/>
      <c r="AE32" s="212"/>
      <c r="AF32" s="212"/>
      <c r="AG32" s="212" t="s">
        <v>116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9"/>
      <c r="B33" s="220"/>
      <c r="C33" s="252" t="s">
        <v>135</v>
      </c>
      <c r="D33" s="222"/>
      <c r="E33" s="223">
        <v>94.424000000000007</v>
      </c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12"/>
      <c r="Z33" s="212"/>
      <c r="AA33" s="212"/>
      <c r="AB33" s="212"/>
      <c r="AC33" s="212"/>
      <c r="AD33" s="212"/>
      <c r="AE33" s="212"/>
      <c r="AF33" s="212"/>
      <c r="AG33" s="212" t="s">
        <v>116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9"/>
      <c r="B34" s="220"/>
      <c r="C34" s="252" t="s">
        <v>136</v>
      </c>
      <c r="D34" s="222"/>
      <c r="E34" s="223">
        <v>10.96</v>
      </c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12"/>
      <c r="Z34" s="212"/>
      <c r="AA34" s="212"/>
      <c r="AB34" s="212"/>
      <c r="AC34" s="212"/>
      <c r="AD34" s="212"/>
      <c r="AE34" s="212"/>
      <c r="AF34" s="212"/>
      <c r="AG34" s="212" t="s">
        <v>116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9"/>
      <c r="B35" s="220"/>
      <c r="C35" s="252" t="s">
        <v>137</v>
      </c>
      <c r="D35" s="222"/>
      <c r="E35" s="223">
        <v>35.1</v>
      </c>
      <c r="F35" s="221"/>
      <c r="G35" s="221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12"/>
      <c r="Z35" s="212"/>
      <c r="AA35" s="212"/>
      <c r="AB35" s="212"/>
      <c r="AC35" s="212"/>
      <c r="AD35" s="212"/>
      <c r="AE35" s="212"/>
      <c r="AF35" s="212"/>
      <c r="AG35" s="212" t="s">
        <v>116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2.5" outlineLevel="1" x14ac:dyDescent="0.2">
      <c r="A36" s="231">
        <v>6</v>
      </c>
      <c r="B36" s="232" t="s">
        <v>138</v>
      </c>
      <c r="C36" s="250" t="s">
        <v>139</v>
      </c>
      <c r="D36" s="233" t="s">
        <v>122</v>
      </c>
      <c r="E36" s="234">
        <v>140.48400000000001</v>
      </c>
      <c r="F36" s="235"/>
      <c r="G36" s="236">
        <f>ROUND(E36*F36,2)</f>
        <v>0</v>
      </c>
      <c r="H36" s="235"/>
      <c r="I36" s="236">
        <f>ROUND(E36*H36,2)</f>
        <v>0</v>
      </c>
      <c r="J36" s="235"/>
      <c r="K36" s="236">
        <f>ROUND(E36*J36,2)</f>
        <v>0</v>
      </c>
      <c r="L36" s="236">
        <v>21</v>
      </c>
      <c r="M36" s="236">
        <f>G36*(1+L36/100)</f>
        <v>0</v>
      </c>
      <c r="N36" s="236">
        <v>0</v>
      </c>
      <c r="O36" s="236">
        <f>ROUND(E36*N36,2)</f>
        <v>0</v>
      </c>
      <c r="P36" s="236">
        <v>0</v>
      </c>
      <c r="Q36" s="236">
        <f>ROUND(E36*P36,2)</f>
        <v>0</v>
      </c>
      <c r="R36" s="236"/>
      <c r="S36" s="236" t="s">
        <v>109</v>
      </c>
      <c r="T36" s="237" t="s">
        <v>110</v>
      </c>
      <c r="U36" s="221">
        <v>0</v>
      </c>
      <c r="V36" s="221">
        <f>ROUND(E36*U36,2)</f>
        <v>0</v>
      </c>
      <c r="W36" s="221"/>
      <c r="X36" s="221" t="s">
        <v>111</v>
      </c>
      <c r="Y36" s="212"/>
      <c r="Z36" s="212"/>
      <c r="AA36" s="212"/>
      <c r="AB36" s="212"/>
      <c r="AC36" s="212"/>
      <c r="AD36" s="212"/>
      <c r="AE36" s="212"/>
      <c r="AF36" s="212"/>
      <c r="AG36" s="212" t="s">
        <v>112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9"/>
      <c r="B37" s="220"/>
      <c r="C37" s="252" t="s">
        <v>115</v>
      </c>
      <c r="D37" s="222"/>
      <c r="E37" s="223"/>
      <c r="F37" s="221"/>
      <c r="G37" s="221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12"/>
      <c r="Z37" s="212"/>
      <c r="AA37" s="212"/>
      <c r="AB37" s="212"/>
      <c r="AC37" s="212"/>
      <c r="AD37" s="212"/>
      <c r="AE37" s="212"/>
      <c r="AF37" s="212"/>
      <c r="AG37" s="212" t="s">
        <v>116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9"/>
      <c r="B38" s="220"/>
      <c r="C38" s="252" t="s">
        <v>140</v>
      </c>
      <c r="D38" s="222"/>
      <c r="E38" s="223"/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12"/>
      <c r="Z38" s="212"/>
      <c r="AA38" s="212"/>
      <c r="AB38" s="212"/>
      <c r="AC38" s="212"/>
      <c r="AD38" s="212"/>
      <c r="AE38" s="212"/>
      <c r="AF38" s="212"/>
      <c r="AG38" s="212" t="s">
        <v>116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9"/>
      <c r="B39" s="220"/>
      <c r="C39" s="252" t="s">
        <v>141</v>
      </c>
      <c r="D39" s="222"/>
      <c r="E39" s="223">
        <v>140.48400000000001</v>
      </c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12"/>
      <c r="Z39" s="212"/>
      <c r="AA39" s="212"/>
      <c r="AB39" s="212"/>
      <c r="AC39" s="212"/>
      <c r="AD39" s="212"/>
      <c r="AE39" s="212"/>
      <c r="AF39" s="212"/>
      <c r="AG39" s="212" t="s">
        <v>116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31">
        <v>7</v>
      </c>
      <c r="B40" s="232" t="s">
        <v>142</v>
      </c>
      <c r="C40" s="250" t="s">
        <v>143</v>
      </c>
      <c r="D40" s="233" t="s">
        <v>108</v>
      </c>
      <c r="E40" s="234">
        <v>80.040000000000006</v>
      </c>
      <c r="F40" s="235"/>
      <c r="G40" s="236">
        <f>ROUND(E40*F40,2)</f>
        <v>0</v>
      </c>
      <c r="H40" s="235"/>
      <c r="I40" s="236">
        <f>ROUND(E40*H40,2)</f>
        <v>0</v>
      </c>
      <c r="J40" s="235"/>
      <c r="K40" s="236">
        <f>ROUND(E40*J40,2)</f>
        <v>0</v>
      </c>
      <c r="L40" s="236">
        <v>21</v>
      </c>
      <c r="M40" s="236">
        <f>G40*(1+L40/100)</f>
        <v>0</v>
      </c>
      <c r="N40" s="236">
        <v>6.9999999999999999E-4</v>
      </c>
      <c r="O40" s="236">
        <f>ROUND(E40*N40,2)</f>
        <v>0.06</v>
      </c>
      <c r="P40" s="236">
        <v>0</v>
      </c>
      <c r="Q40" s="236">
        <f>ROUND(E40*P40,2)</f>
        <v>0</v>
      </c>
      <c r="R40" s="236"/>
      <c r="S40" s="236" t="s">
        <v>109</v>
      </c>
      <c r="T40" s="237" t="s">
        <v>110</v>
      </c>
      <c r="U40" s="221">
        <v>0</v>
      </c>
      <c r="V40" s="221">
        <f>ROUND(E40*U40,2)</f>
        <v>0</v>
      </c>
      <c r="W40" s="221"/>
      <c r="X40" s="221" t="s">
        <v>111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112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9"/>
      <c r="B41" s="220"/>
      <c r="C41" s="252" t="s">
        <v>115</v>
      </c>
      <c r="D41" s="222"/>
      <c r="E41" s="223"/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12"/>
      <c r="Z41" s="212"/>
      <c r="AA41" s="212"/>
      <c r="AB41" s="212"/>
      <c r="AC41" s="212"/>
      <c r="AD41" s="212"/>
      <c r="AE41" s="212"/>
      <c r="AF41" s="212"/>
      <c r="AG41" s="212" t="s">
        <v>116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9"/>
      <c r="B42" s="220"/>
      <c r="C42" s="252" t="s">
        <v>124</v>
      </c>
      <c r="D42" s="222"/>
      <c r="E42" s="223"/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12"/>
      <c r="Z42" s="212"/>
      <c r="AA42" s="212"/>
      <c r="AB42" s="212"/>
      <c r="AC42" s="212"/>
      <c r="AD42" s="212"/>
      <c r="AE42" s="212"/>
      <c r="AF42" s="212"/>
      <c r="AG42" s="212" t="s">
        <v>116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9"/>
      <c r="B43" s="220"/>
      <c r="C43" s="252" t="s">
        <v>144</v>
      </c>
      <c r="D43" s="222"/>
      <c r="E43" s="223">
        <v>68.040000000000006</v>
      </c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12"/>
      <c r="Z43" s="212"/>
      <c r="AA43" s="212"/>
      <c r="AB43" s="212"/>
      <c r="AC43" s="212"/>
      <c r="AD43" s="212"/>
      <c r="AE43" s="212"/>
      <c r="AF43" s="212"/>
      <c r="AG43" s="212" t="s">
        <v>116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9"/>
      <c r="B44" s="220"/>
      <c r="C44" s="252" t="s">
        <v>145</v>
      </c>
      <c r="D44" s="222"/>
      <c r="E44" s="223">
        <v>12</v>
      </c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12"/>
      <c r="Z44" s="212"/>
      <c r="AA44" s="212"/>
      <c r="AB44" s="212"/>
      <c r="AC44" s="212"/>
      <c r="AD44" s="212"/>
      <c r="AE44" s="212"/>
      <c r="AF44" s="212"/>
      <c r="AG44" s="212" t="s">
        <v>116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22.5" outlineLevel="1" x14ac:dyDescent="0.2">
      <c r="A45" s="231">
        <v>8</v>
      </c>
      <c r="B45" s="232" t="s">
        <v>146</v>
      </c>
      <c r="C45" s="250" t="s">
        <v>147</v>
      </c>
      <c r="D45" s="233" t="s">
        <v>108</v>
      </c>
      <c r="E45" s="234">
        <v>80.040000000000006</v>
      </c>
      <c r="F45" s="235"/>
      <c r="G45" s="236">
        <f>ROUND(E45*F45,2)</f>
        <v>0</v>
      </c>
      <c r="H45" s="235"/>
      <c r="I45" s="236">
        <f>ROUND(E45*H45,2)</f>
        <v>0</v>
      </c>
      <c r="J45" s="235"/>
      <c r="K45" s="236">
        <f>ROUND(E45*J45,2)</f>
        <v>0</v>
      </c>
      <c r="L45" s="236">
        <v>21</v>
      </c>
      <c r="M45" s="236">
        <f>G45*(1+L45/100)</f>
        <v>0</v>
      </c>
      <c r="N45" s="236">
        <v>0</v>
      </c>
      <c r="O45" s="236">
        <f>ROUND(E45*N45,2)</f>
        <v>0</v>
      </c>
      <c r="P45" s="236">
        <v>0</v>
      </c>
      <c r="Q45" s="236">
        <f>ROUND(E45*P45,2)</f>
        <v>0</v>
      </c>
      <c r="R45" s="236"/>
      <c r="S45" s="236" t="s">
        <v>109</v>
      </c>
      <c r="T45" s="237" t="s">
        <v>110</v>
      </c>
      <c r="U45" s="221">
        <v>0</v>
      </c>
      <c r="V45" s="221">
        <f>ROUND(E45*U45,2)</f>
        <v>0</v>
      </c>
      <c r="W45" s="221"/>
      <c r="X45" s="221" t="s">
        <v>111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112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9"/>
      <c r="B46" s="220"/>
      <c r="C46" s="252" t="s">
        <v>115</v>
      </c>
      <c r="D46" s="222"/>
      <c r="E46" s="223"/>
      <c r="F46" s="221"/>
      <c r="G46" s="221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12"/>
      <c r="Z46" s="212"/>
      <c r="AA46" s="212"/>
      <c r="AB46" s="212"/>
      <c r="AC46" s="212"/>
      <c r="AD46" s="212"/>
      <c r="AE46" s="212"/>
      <c r="AF46" s="212"/>
      <c r="AG46" s="212" t="s">
        <v>116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9"/>
      <c r="B47" s="220"/>
      <c r="C47" s="252" t="s">
        <v>124</v>
      </c>
      <c r="D47" s="222"/>
      <c r="E47" s="223"/>
      <c r="F47" s="221"/>
      <c r="G47" s="221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12"/>
      <c r="Z47" s="212"/>
      <c r="AA47" s="212"/>
      <c r="AB47" s="212"/>
      <c r="AC47" s="212"/>
      <c r="AD47" s="212"/>
      <c r="AE47" s="212"/>
      <c r="AF47" s="212"/>
      <c r="AG47" s="212" t="s">
        <v>116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9"/>
      <c r="B48" s="220"/>
      <c r="C48" s="252" t="s">
        <v>140</v>
      </c>
      <c r="D48" s="222"/>
      <c r="E48" s="223"/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12"/>
      <c r="Z48" s="212"/>
      <c r="AA48" s="212"/>
      <c r="AB48" s="212"/>
      <c r="AC48" s="212"/>
      <c r="AD48" s="212"/>
      <c r="AE48" s="212"/>
      <c r="AF48" s="212"/>
      <c r="AG48" s="212" t="s">
        <v>116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9"/>
      <c r="B49" s="220"/>
      <c r="C49" s="252" t="s">
        <v>148</v>
      </c>
      <c r="D49" s="222"/>
      <c r="E49" s="223">
        <v>68.040000000000006</v>
      </c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12"/>
      <c r="Z49" s="212"/>
      <c r="AA49" s="212"/>
      <c r="AB49" s="212"/>
      <c r="AC49" s="212"/>
      <c r="AD49" s="212"/>
      <c r="AE49" s="212"/>
      <c r="AF49" s="212"/>
      <c r="AG49" s="212" t="s">
        <v>116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9"/>
      <c r="B50" s="220"/>
      <c r="C50" s="252" t="s">
        <v>145</v>
      </c>
      <c r="D50" s="222"/>
      <c r="E50" s="223">
        <v>12</v>
      </c>
      <c r="F50" s="221"/>
      <c r="G50" s="221"/>
      <c r="H50" s="221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12"/>
      <c r="Z50" s="212"/>
      <c r="AA50" s="212"/>
      <c r="AB50" s="212"/>
      <c r="AC50" s="212"/>
      <c r="AD50" s="212"/>
      <c r="AE50" s="212"/>
      <c r="AF50" s="212"/>
      <c r="AG50" s="212" t="s">
        <v>116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22.5" outlineLevel="1" x14ac:dyDescent="0.2">
      <c r="A51" s="231">
        <v>9</v>
      </c>
      <c r="B51" s="232" t="s">
        <v>149</v>
      </c>
      <c r="C51" s="250" t="s">
        <v>150</v>
      </c>
      <c r="D51" s="233" t="s">
        <v>122</v>
      </c>
      <c r="E51" s="234">
        <v>102.06</v>
      </c>
      <c r="F51" s="235"/>
      <c r="G51" s="236">
        <f>ROUND(E51*F51,2)</f>
        <v>0</v>
      </c>
      <c r="H51" s="235"/>
      <c r="I51" s="236">
        <f>ROUND(E51*H51,2)</f>
        <v>0</v>
      </c>
      <c r="J51" s="235"/>
      <c r="K51" s="236">
        <f>ROUND(E51*J51,2)</f>
        <v>0</v>
      </c>
      <c r="L51" s="236">
        <v>21</v>
      </c>
      <c r="M51" s="236">
        <f>G51*(1+L51/100)</f>
        <v>0</v>
      </c>
      <c r="N51" s="236">
        <v>4.6000000000000001E-4</v>
      </c>
      <c r="O51" s="236">
        <f>ROUND(E51*N51,2)</f>
        <v>0.05</v>
      </c>
      <c r="P51" s="236">
        <v>0</v>
      </c>
      <c r="Q51" s="236">
        <f>ROUND(E51*P51,2)</f>
        <v>0</v>
      </c>
      <c r="R51" s="236"/>
      <c r="S51" s="236" t="s">
        <v>109</v>
      </c>
      <c r="T51" s="237" t="s">
        <v>110</v>
      </c>
      <c r="U51" s="221">
        <v>0</v>
      </c>
      <c r="V51" s="221">
        <f>ROUND(E51*U51,2)</f>
        <v>0</v>
      </c>
      <c r="W51" s="221"/>
      <c r="X51" s="221" t="s">
        <v>111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112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9"/>
      <c r="B52" s="220"/>
      <c r="C52" s="252" t="s">
        <v>115</v>
      </c>
      <c r="D52" s="222"/>
      <c r="E52" s="223"/>
      <c r="F52" s="221"/>
      <c r="G52" s="221"/>
      <c r="H52" s="221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12"/>
      <c r="Z52" s="212"/>
      <c r="AA52" s="212"/>
      <c r="AB52" s="212"/>
      <c r="AC52" s="212"/>
      <c r="AD52" s="212"/>
      <c r="AE52" s="212"/>
      <c r="AF52" s="212"/>
      <c r="AG52" s="212" t="s">
        <v>116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9"/>
      <c r="B53" s="220"/>
      <c r="C53" s="252" t="s">
        <v>124</v>
      </c>
      <c r="D53" s="222"/>
      <c r="E53" s="223"/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12"/>
      <c r="Z53" s="212"/>
      <c r="AA53" s="212"/>
      <c r="AB53" s="212"/>
      <c r="AC53" s="212"/>
      <c r="AD53" s="212"/>
      <c r="AE53" s="212"/>
      <c r="AF53" s="212"/>
      <c r="AG53" s="212" t="s">
        <v>116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9"/>
      <c r="B54" s="220"/>
      <c r="C54" s="252" t="s">
        <v>151</v>
      </c>
      <c r="D54" s="222"/>
      <c r="E54" s="223">
        <v>64.152000000000001</v>
      </c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12"/>
      <c r="Z54" s="212"/>
      <c r="AA54" s="212"/>
      <c r="AB54" s="212"/>
      <c r="AC54" s="212"/>
      <c r="AD54" s="212"/>
      <c r="AE54" s="212"/>
      <c r="AF54" s="212"/>
      <c r="AG54" s="212" t="s">
        <v>116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9"/>
      <c r="B55" s="220"/>
      <c r="C55" s="252" t="s">
        <v>152</v>
      </c>
      <c r="D55" s="222"/>
      <c r="E55" s="223">
        <v>37.908000000000001</v>
      </c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12"/>
      <c r="Z55" s="212"/>
      <c r="AA55" s="212"/>
      <c r="AB55" s="212"/>
      <c r="AC55" s="212"/>
      <c r="AD55" s="212"/>
      <c r="AE55" s="212"/>
      <c r="AF55" s="212"/>
      <c r="AG55" s="212" t="s">
        <v>116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2.5" outlineLevel="1" x14ac:dyDescent="0.2">
      <c r="A56" s="231">
        <v>10</v>
      </c>
      <c r="B56" s="232" t="s">
        <v>153</v>
      </c>
      <c r="C56" s="250" t="s">
        <v>154</v>
      </c>
      <c r="D56" s="233" t="s">
        <v>122</v>
      </c>
      <c r="E56" s="234">
        <v>102.06</v>
      </c>
      <c r="F56" s="235"/>
      <c r="G56" s="236">
        <f>ROUND(E56*F56,2)</f>
        <v>0</v>
      </c>
      <c r="H56" s="235"/>
      <c r="I56" s="236">
        <f>ROUND(E56*H56,2)</f>
        <v>0</v>
      </c>
      <c r="J56" s="235"/>
      <c r="K56" s="236">
        <f>ROUND(E56*J56,2)</f>
        <v>0</v>
      </c>
      <c r="L56" s="236">
        <v>21</v>
      </c>
      <c r="M56" s="236">
        <f>G56*(1+L56/100)</f>
        <v>0</v>
      </c>
      <c r="N56" s="236">
        <v>0</v>
      </c>
      <c r="O56" s="236">
        <f>ROUND(E56*N56,2)</f>
        <v>0</v>
      </c>
      <c r="P56" s="236">
        <v>0</v>
      </c>
      <c r="Q56" s="236">
        <f>ROUND(E56*P56,2)</f>
        <v>0</v>
      </c>
      <c r="R56" s="236"/>
      <c r="S56" s="236" t="s">
        <v>109</v>
      </c>
      <c r="T56" s="237" t="s">
        <v>110</v>
      </c>
      <c r="U56" s="221">
        <v>0</v>
      </c>
      <c r="V56" s="221">
        <f>ROUND(E56*U56,2)</f>
        <v>0</v>
      </c>
      <c r="W56" s="221"/>
      <c r="X56" s="221" t="s">
        <v>111</v>
      </c>
      <c r="Y56" s="212"/>
      <c r="Z56" s="212"/>
      <c r="AA56" s="212"/>
      <c r="AB56" s="212"/>
      <c r="AC56" s="212"/>
      <c r="AD56" s="212"/>
      <c r="AE56" s="212"/>
      <c r="AF56" s="212"/>
      <c r="AG56" s="212" t="s">
        <v>112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9"/>
      <c r="B57" s="220"/>
      <c r="C57" s="252" t="s">
        <v>115</v>
      </c>
      <c r="D57" s="222"/>
      <c r="E57" s="223"/>
      <c r="F57" s="221"/>
      <c r="G57" s="221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12"/>
      <c r="Z57" s="212"/>
      <c r="AA57" s="212"/>
      <c r="AB57" s="212"/>
      <c r="AC57" s="212"/>
      <c r="AD57" s="212"/>
      <c r="AE57" s="212"/>
      <c r="AF57" s="212"/>
      <c r="AG57" s="212" t="s">
        <v>116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9"/>
      <c r="B58" s="220"/>
      <c r="C58" s="252" t="s">
        <v>124</v>
      </c>
      <c r="D58" s="222"/>
      <c r="E58" s="223"/>
      <c r="F58" s="221"/>
      <c r="G58" s="221"/>
      <c r="H58" s="221"/>
      <c r="I58" s="221"/>
      <c r="J58" s="221"/>
      <c r="K58" s="221"/>
      <c r="L58" s="221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12"/>
      <c r="Z58" s="212"/>
      <c r="AA58" s="212"/>
      <c r="AB58" s="212"/>
      <c r="AC58" s="212"/>
      <c r="AD58" s="212"/>
      <c r="AE58" s="212"/>
      <c r="AF58" s="212"/>
      <c r="AG58" s="212" t="s">
        <v>116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9"/>
      <c r="B59" s="220"/>
      <c r="C59" s="252" t="s">
        <v>140</v>
      </c>
      <c r="D59" s="222"/>
      <c r="E59" s="223"/>
      <c r="F59" s="221"/>
      <c r="G59" s="221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12"/>
      <c r="Z59" s="212"/>
      <c r="AA59" s="212"/>
      <c r="AB59" s="212"/>
      <c r="AC59" s="212"/>
      <c r="AD59" s="212"/>
      <c r="AE59" s="212"/>
      <c r="AF59" s="212"/>
      <c r="AG59" s="212" t="s">
        <v>116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9"/>
      <c r="B60" s="220"/>
      <c r="C60" s="252" t="s">
        <v>155</v>
      </c>
      <c r="D60" s="222"/>
      <c r="E60" s="223">
        <v>102.06</v>
      </c>
      <c r="F60" s="221"/>
      <c r="G60" s="221"/>
      <c r="H60" s="221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12"/>
      <c r="Z60" s="212"/>
      <c r="AA60" s="212"/>
      <c r="AB60" s="212"/>
      <c r="AC60" s="212"/>
      <c r="AD60" s="212"/>
      <c r="AE60" s="212"/>
      <c r="AF60" s="212"/>
      <c r="AG60" s="212" t="s">
        <v>116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33.75" outlineLevel="1" x14ac:dyDescent="0.2">
      <c r="A61" s="231">
        <v>11</v>
      </c>
      <c r="B61" s="232" t="s">
        <v>156</v>
      </c>
      <c r="C61" s="250" t="s">
        <v>157</v>
      </c>
      <c r="D61" s="233" t="s">
        <v>122</v>
      </c>
      <c r="E61" s="234">
        <v>221.54184000000001</v>
      </c>
      <c r="F61" s="235"/>
      <c r="G61" s="236">
        <f>ROUND(E61*F61,2)</f>
        <v>0</v>
      </c>
      <c r="H61" s="235"/>
      <c r="I61" s="236">
        <f>ROUND(E61*H61,2)</f>
        <v>0</v>
      </c>
      <c r="J61" s="235"/>
      <c r="K61" s="236">
        <f>ROUND(E61*J61,2)</f>
        <v>0</v>
      </c>
      <c r="L61" s="236">
        <v>21</v>
      </c>
      <c r="M61" s="236">
        <f>G61*(1+L61/100)</f>
        <v>0</v>
      </c>
      <c r="N61" s="236">
        <v>0</v>
      </c>
      <c r="O61" s="236">
        <f>ROUND(E61*N61,2)</f>
        <v>0</v>
      </c>
      <c r="P61" s="236">
        <v>0</v>
      </c>
      <c r="Q61" s="236">
        <f>ROUND(E61*P61,2)</f>
        <v>0</v>
      </c>
      <c r="R61" s="236"/>
      <c r="S61" s="236" t="s">
        <v>109</v>
      </c>
      <c r="T61" s="237" t="s">
        <v>110</v>
      </c>
      <c r="U61" s="221">
        <v>0</v>
      </c>
      <c r="V61" s="221">
        <f>ROUND(E61*U61,2)</f>
        <v>0</v>
      </c>
      <c r="W61" s="221"/>
      <c r="X61" s="221" t="s">
        <v>111</v>
      </c>
      <c r="Y61" s="212"/>
      <c r="Z61" s="212"/>
      <c r="AA61" s="212"/>
      <c r="AB61" s="212"/>
      <c r="AC61" s="212"/>
      <c r="AD61" s="212"/>
      <c r="AE61" s="212"/>
      <c r="AF61" s="212"/>
      <c r="AG61" s="212" t="s">
        <v>112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9"/>
      <c r="B62" s="220"/>
      <c r="C62" s="252" t="s">
        <v>115</v>
      </c>
      <c r="D62" s="222"/>
      <c r="E62" s="223"/>
      <c r="F62" s="221"/>
      <c r="G62" s="221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12"/>
      <c r="Z62" s="212"/>
      <c r="AA62" s="212"/>
      <c r="AB62" s="212"/>
      <c r="AC62" s="212"/>
      <c r="AD62" s="212"/>
      <c r="AE62" s="212"/>
      <c r="AF62" s="212"/>
      <c r="AG62" s="212" t="s">
        <v>116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9"/>
      <c r="B63" s="220"/>
      <c r="C63" s="252" t="s">
        <v>140</v>
      </c>
      <c r="D63" s="222"/>
      <c r="E63" s="223"/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12"/>
      <c r="Z63" s="212"/>
      <c r="AA63" s="212"/>
      <c r="AB63" s="212"/>
      <c r="AC63" s="212"/>
      <c r="AD63" s="212"/>
      <c r="AE63" s="212"/>
      <c r="AF63" s="212"/>
      <c r="AG63" s="212" t="s">
        <v>116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9"/>
      <c r="B64" s="220"/>
      <c r="C64" s="252" t="s">
        <v>158</v>
      </c>
      <c r="D64" s="222"/>
      <c r="E64" s="223">
        <v>221.54184000000001</v>
      </c>
      <c r="F64" s="221"/>
      <c r="G64" s="221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12"/>
      <c r="Z64" s="212"/>
      <c r="AA64" s="212"/>
      <c r="AB64" s="212"/>
      <c r="AC64" s="212"/>
      <c r="AD64" s="212"/>
      <c r="AE64" s="212"/>
      <c r="AF64" s="212"/>
      <c r="AG64" s="212" t="s">
        <v>116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33.75" outlineLevel="1" x14ac:dyDescent="0.2">
      <c r="A65" s="231">
        <v>12</v>
      </c>
      <c r="B65" s="232" t="s">
        <v>159</v>
      </c>
      <c r="C65" s="250" t="s">
        <v>160</v>
      </c>
      <c r="D65" s="233" t="s">
        <v>122</v>
      </c>
      <c r="E65" s="234">
        <v>151.82184000000001</v>
      </c>
      <c r="F65" s="235"/>
      <c r="G65" s="236">
        <f>ROUND(E65*F65,2)</f>
        <v>0</v>
      </c>
      <c r="H65" s="235"/>
      <c r="I65" s="236">
        <f>ROUND(E65*H65,2)</f>
        <v>0</v>
      </c>
      <c r="J65" s="235"/>
      <c r="K65" s="236">
        <f>ROUND(E65*J65,2)</f>
        <v>0</v>
      </c>
      <c r="L65" s="236">
        <v>21</v>
      </c>
      <c r="M65" s="236">
        <f>G65*(1+L65/100)</f>
        <v>0</v>
      </c>
      <c r="N65" s="236">
        <v>0</v>
      </c>
      <c r="O65" s="236">
        <f>ROUND(E65*N65,2)</f>
        <v>0</v>
      </c>
      <c r="P65" s="236">
        <v>0</v>
      </c>
      <c r="Q65" s="236">
        <f>ROUND(E65*P65,2)</f>
        <v>0</v>
      </c>
      <c r="R65" s="236"/>
      <c r="S65" s="236" t="s">
        <v>109</v>
      </c>
      <c r="T65" s="237" t="s">
        <v>110</v>
      </c>
      <c r="U65" s="221">
        <v>0</v>
      </c>
      <c r="V65" s="221">
        <f>ROUND(E65*U65,2)</f>
        <v>0</v>
      </c>
      <c r="W65" s="221"/>
      <c r="X65" s="221" t="s">
        <v>111</v>
      </c>
      <c r="Y65" s="212"/>
      <c r="Z65" s="212"/>
      <c r="AA65" s="212"/>
      <c r="AB65" s="212"/>
      <c r="AC65" s="212"/>
      <c r="AD65" s="212"/>
      <c r="AE65" s="212"/>
      <c r="AF65" s="212"/>
      <c r="AG65" s="212" t="s">
        <v>112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9"/>
      <c r="B66" s="220"/>
      <c r="C66" s="252" t="s">
        <v>115</v>
      </c>
      <c r="D66" s="222"/>
      <c r="E66" s="223"/>
      <c r="F66" s="221"/>
      <c r="G66" s="221"/>
      <c r="H66" s="221"/>
      <c r="I66" s="221"/>
      <c r="J66" s="221"/>
      <c r="K66" s="221"/>
      <c r="L66" s="221"/>
      <c r="M66" s="221"/>
      <c r="N66" s="221"/>
      <c r="O66" s="221"/>
      <c r="P66" s="221"/>
      <c r="Q66" s="221"/>
      <c r="R66" s="221"/>
      <c r="S66" s="221"/>
      <c r="T66" s="221"/>
      <c r="U66" s="221"/>
      <c r="V66" s="221"/>
      <c r="W66" s="221"/>
      <c r="X66" s="221"/>
      <c r="Y66" s="212"/>
      <c r="Z66" s="212"/>
      <c r="AA66" s="212"/>
      <c r="AB66" s="212"/>
      <c r="AC66" s="212"/>
      <c r="AD66" s="212"/>
      <c r="AE66" s="212"/>
      <c r="AF66" s="212"/>
      <c r="AG66" s="212" t="s">
        <v>116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9"/>
      <c r="B67" s="220"/>
      <c r="C67" s="252" t="s">
        <v>161</v>
      </c>
      <c r="D67" s="222"/>
      <c r="E67" s="223"/>
      <c r="F67" s="221"/>
      <c r="G67" s="221"/>
      <c r="H67" s="221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12"/>
      <c r="Z67" s="212"/>
      <c r="AA67" s="212"/>
      <c r="AB67" s="212"/>
      <c r="AC67" s="212"/>
      <c r="AD67" s="212"/>
      <c r="AE67" s="212"/>
      <c r="AF67" s="212"/>
      <c r="AG67" s="212" t="s">
        <v>116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9"/>
      <c r="B68" s="220"/>
      <c r="C68" s="252" t="s">
        <v>162</v>
      </c>
      <c r="D68" s="222"/>
      <c r="E68" s="223">
        <v>81.057839999999999</v>
      </c>
      <c r="F68" s="221"/>
      <c r="G68" s="221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12"/>
      <c r="Z68" s="212"/>
      <c r="AA68" s="212"/>
      <c r="AB68" s="212"/>
      <c r="AC68" s="212"/>
      <c r="AD68" s="212"/>
      <c r="AE68" s="212"/>
      <c r="AF68" s="212"/>
      <c r="AG68" s="212" t="s">
        <v>116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9"/>
      <c r="B69" s="220"/>
      <c r="C69" s="252" t="s">
        <v>163</v>
      </c>
      <c r="D69" s="222"/>
      <c r="E69" s="223"/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12"/>
      <c r="Z69" s="212"/>
      <c r="AA69" s="212"/>
      <c r="AB69" s="212"/>
      <c r="AC69" s="212"/>
      <c r="AD69" s="212"/>
      <c r="AE69" s="212"/>
      <c r="AF69" s="212"/>
      <c r="AG69" s="212" t="s">
        <v>116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9"/>
      <c r="B70" s="220"/>
      <c r="C70" s="252" t="s">
        <v>141</v>
      </c>
      <c r="D70" s="222"/>
      <c r="E70" s="223">
        <v>140.48400000000001</v>
      </c>
      <c r="F70" s="221"/>
      <c r="G70" s="221"/>
      <c r="H70" s="221"/>
      <c r="I70" s="221"/>
      <c r="J70" s="221"/>
      <c r="K70" s="221"/>
      <c r="L70" s="221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21"/>
      <c r="Y70" s="212"/>
      <c r="Z70" s="212"/>
      <c r="AA70" s="212"/>
      <c r="AB70" s="212"/>
      <c r="AC70" s="212"/>
      <c r="AD70" s="212"/>
      <c r="AE70" s="212"/>
      <c r="AF70" s="212"/>
      <c r="AG70" s="212" t="s">
        <v>116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9"/>
      <c r="B71" s="220"/>
      <c r="C71" s="252" t="s">
        <v>164</v>
      </c>
      <c r="D71" s="222"/>
      <c r="E71" s="223"/>
      <c r="F71" s="221"/>
      <c r="G71" s="221"/>
      <c r="H71" s="221"/>
      <c r="I71" s="221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12"/>
      <c r="Z71" s="212"/>
      <c r="AA71" s="212"/>
      <c r="AB71" s="212"/>
      <c r="AC71" s="212"/>
      <c r="AD71" s="212"/>
      <c r="AE71" s="212"/>
      <c r="AF71" s="212"/>
      <c r="AG71" s="212" t="s">
        <v>116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9"/>
      <c r="B72" s="220"/>
      <c r="C72" s="252" t="s">
        <v>165</v>
      </c>
      <c r="D72" s="222"/>
      <c r="E72" s="223"/>
      <c r="F72" s="221"/>
      <c r="G72" s="22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12"/>
      <c r="Z72" s="212"/>
      <c r="AA72" s="212"/>
      <c r="AB72" s="212"/>
      <c r="AC72" s="212"/>
      <c r="AD72" s="212"/>
      <c r="AE72" s="212"/>
      <c r="AF72" s="212"/>
      <c r="AG72" s="212" t="s">
        <v>116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9"/>
      <c r="B73" s="220"/>
      <c r="C73" s="252" t="s">
        <v>166</v>
      </c>
      <c r="D73" s="222"/>
      <c r="E73" s="223">
        <v>-69.72</v>
      </c>
      <c r="F73" s="221"/>
      <c r="G73" s="221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12"/>
      <c r="Z73" s="212"/>
      <c r="AA73" s="212"/>
      <c r="AB73" s="212"/>
      <c r="AC73" s="212"/>
      <c r="AD73" s="212"/>
      <c r="AE73" s="212"/>
      <c r="AF73" s="212"/>
      <c r="AG73" s="212" t="s">
        <v>116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31">
        <v>13</v>
      </c>
      <c r="B74" s="232" t="s">
        <v>167</v>
      </c>
      <c r="C74" s="250" t="s">
        <v>168</v>
      </c>
      <c r="D74" s="233" t="s">
        <v>122</v>
      </c>
      <c r="E74" s="234">
        <v>151.82184000000001</v>
      </c>
      <c r="F74" s="235"/>
      <c r="G74" s="236">
        <f>ROUND(E74*F74,2)</f>
        <v>0</v>
      </c>
      <c r="H74" s="235"/>
      <c r="I74" s="236">
        <f>ROUND(E74*H74,2)</f>
        <v>0</v>
      </c>
      <c r="J74" s="235"/>
      <c r="K74" s="236">
        <f>ROUND(E74*J74,2)</f>
        <v>0</v>
      </c>
      <c r="L74" s="236">
        <v>21</v>
      </c>
      <c r="M74" s="236">
        <f>G74*(1+L74/100)</f>
        <v>0</v>
      </c>
      <c r="N74" s="236">
        <v>0</v>
      </c>
      <c r="O74" s="236">
        <f>ROUND(E74*N74,2)</f>
        <v>0</v>
      </c>
      <c r="P74" s="236">
        <v>0</v>
      </c>
      <c r="Q74" s="236">
        <f>ROUND(E74*P74,2)</f>
        <v>0</v>
      </c>
      <c r="R74" s="236"/>
      <c r="S74" s="236" t="s">
        <v>109</v>
      </c>
      <c r="T74" s="237" t="s">
        <v>110</v>
      </c>
      <c r="U74" s="221">
        <v>0</v>
      </c>
      <c r="V74" s="221">
        <f>ROUND(E74*U74,2)</f>
        <v>0</v>
      </c>
      <c r="W74" s="221"/>
      <c r="X74" s="221" t="s">
        <v>111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112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9"/>
      <c r="B75" s="220"/>
      <c r="C75" s="252" t="s">
        <v>115</v>
      </c>
      <c r="D75" s="222"/>
      <c r="E75" s="223"/>
      <c r="F75" s="221"/>
      <c r="G75" s="221"/>
      <c r="H75" s="221"/>
      <c r="I75" s="221"/>
      <c r="J75" s="221"/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12"/>
      <c r="Z75" s="212"/>
      <c r="AA75" s="212"/>
      <c r="AB75" s="212"/>
      <c r="AC75" s="212"/>
      <c r="AD75" s="212"/>
      <c r="AE75" s="212"/>
      <c r="AF75" s="212"/>
      <c r="AG75" s="212" t="s">
        <v>116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9"/>
      <c r="B76" s="220"/>
      <c r="C76" s="252" t="s">
        <v>161</v>
      </c>
      <c r="D76" s="222"/>
      <c r="E76" s="223"/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12"/>
      <c r="Z76" s="212"/>
      <c r="AA76" s="212"/>
      <c r="AB76" s="212"/>
      <c r="AC76" s="212"/>
      <c r="AD76" s="212"/>
      <c r="AE76" s="212"/>
      <c r="AF76" s="212"/>
      <c r="AG76" s="212" t="s">
        <v>116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9"/>
      <c r="B77" s="220"/>
      <c r="C77" s="252" t="s">
        <v>163</v>
      </c>
      <c r="D77" s="222"/>
      <c r="E77" s="223"/>
      <c r="F77" s="221"/>
      <c r="G77" s="221"/>
      <c r="H77" s="221"/>
      <c r="I77" s="221"/>
      <c r="J77" s="221"/>
      <c r="K77" s="221"/>
      <c r="L77" s="221"/>
      <c r="M77" s="221"/>
      <c r="N77" s="221"/>
      <c r="O77" s="221"/>
      <c r="P77" s="221"/>
      <c r="Q77" s="221"/>
      <c r="R77" s="221"/>
      <c r="S77" s="221"/>
      <c r="T77" s="221"/>
      <c r="U77" s="221"/>
      <c r="V77" s="221"/>
      <c r="W77" s="221"/>
      <c r="X77" s="221"/>
      <c r="Y77" s="212"/>
      <c r="Z77" s="212"/>
      <c r="AA77" s="212"/>
      <c r="AB77" s="212"/>
      <c r="AC77" s="212"/>
      <c r="AD77" s="212"/>
      <c r="AE77" s="212"/>
      <c r="AF77" s="212"/>
      <c r="AG77" s="212" t="s">
        <v>116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9"/>
      <c r="B78" s="220"/>
      <c r="C78" s="252" t="s">
        <v>164</v>
      </c>
      <c r="D78" s="222"/>
      <c r="E78" s="223"/>
      <c r="F78" s="221"/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221"/>
      <c r="R78" s="221"/>
      <c r="S78" s="221"/>
      <c r="T78" s="221"/>
      <c r="U78" s="221"/>
      <c r="V78" s="221"/>
      <c r="W78" s="221"/>
      <c r="X78" s="221"/>
      <c r="Y78" s="212"/>
      <c r="Z78" s="212"/>
      <c r="AA78" s="212"/>
      <c r="AB78" s="212"/>
      <c r="AC78" s="212"/>
      <c r="AD78" s="212"/>
      <c r="AE78" s="212"/>
      <c r="AF78" s="212"/>
      <c r="AG78" s="212" t="s">
        <v>116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9"/>
      <c r="B79" s="220"/>
      <c r="C79" s="252" t="s">
        <v>165</v>
      </c>
      <c r="D79" s="222"/>
      <c r="E79" s="223"/>
      <c r="F79" s="221"/>
      <c r="G79" s="221"/>
      <c r="H79" s="221"/>
      <c r="I79" s="221"/>
      <c r="J79" s="221"/>
      <c r="K79" s="221"/>
      <c r="L79" s="221"/>
      <c r="M79" s="221"/>
      <c r="N79" s="221"/>
      <c r="O79" s="221"/>
      <c r="P79" s="221"/>
      <c r="Q79" s="221"/>
      <c r="R79" s="221"/>
      <c r="S79" s="221"/>
      <c r="T79" s="221"/>
      <c r="U79" s="221"/>
      <c r="V79" s="221"/>
      <c r="W79" s="221"/>
      <c r="X79" s="221"/>
      <c r="Y79" s="212"/>
      <c r="Z79" s="212"/>
      <c r="AA79" s="212"/>
      <c r="AB79" s="212"/>
      <c r="AC79" s="212"/>
      <c r="AD79" s="212"/>
      <c r="AE79" s="212"/>
      <c r="AF79" s="212"/>
      <c r="AG79" s="212" t="s">
        <v>116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9"/>
      <c r="B80" s="220"/>
      <c r="C80" s="252" t="s">
        <v>169</v>
      </c>
      <c r="D80" s="222"/>
      <c r="E80" s="223">
        <v>151.82184000000001</v>
      </c>
      <c r="F80" s="221"/>
      <c r="G80" s="221"/>
      <c r="H80" s="221"/>
      <c r="I80" s="221"/>
      <c r="J80" s="221"/>
      <c r="K80" s="221"/>
      <c r="L80" s="221"/>
      <c r="M80" s="221"/>
      <c r="N80" s="221"/>
      <c r="O80" s="221"/>
      <c r="P80" s="221"/>
      <c r="Q80" s="221"/>
      <c r="R80" s="221"/>
      <c r="S80" s="221"/>
      <c r="T80" s="221"/>
      <c r="U80" s="221"/>
      <c r="V80" s="221"/>
      <c r="W80" s="221"/>
      <c r="X80" s="221"/>
      <c r="Y80" s="212"/>
      <c r="Z80" s="212"/>
      <c r="AA80" s="212"/>
      <c r="AB80" s="212"/>
      <c r="AC80" s="212"/>
      <c r="AD80" s="212"/>
      <c r="AE80" s="212"/>
      <c r="AF80" s="212"/>
      <c r="AG80" s="212" t="s">
        <v>116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ht="22.5" outlineLevel="1" x14ac:dyDescent="0.2">
      <c r="A81" s="231">
        <v>14</v>
      </c>
      <c r="B81" s="232" t="s">
        <v>170</v>
      </c>
      <c r="C81" s="250" t="s">
        <v>171</v>
      </c>
      <c r="D81" s="233" t="s">
        <v>172</v>
      </c>
      <c r="E81" s="234">
        <v>303.64368000000002</v>
      </c>
      <c r="F81" s="235"/>
      <c r="G81" s="236">
        <f>ROUND(E81*F81,2)</f>
        <v>0</v>
      </c>
      <c r="H81" s="235"/>
      <c r="I81" s="236">
        <f>ROUND(E81*H81,2)</f>
        <v>0</v>
      </c>
      <c r="J81" s="235"/>
      <c r="K81" s="236">
        <f>ROUND(E81*J81,2)</f>
        <v>0</v>
      </c>
      <c r="L81" s="236">
        <v>21</v>
      </c>
      <c r="M81" s="236">
        <f>G81*(1+L81/100)</f>
        <v>0</v>
      </c>
      <c r="N81" s="236">
        <v>0</v>
      </c>
      <c r="O81" s="236">
        <f>ROUND(E81*N81,2)</f>
        <v>0</v>
      </c>
      <c r="P81" s="236">
        <v>0</v>
      </c>
      <c r="Q81" s="236">
        <f>ROUND(E81*P81,2)</f>
        <v>0</v>
      </c>
      <c r="R81" s="236"/>
      <c r="S81" s="236" t="s">
        <v>109</v>
      </c>
      <c r="T81" s="237" t="s">
        <v>110</v>
      </c>
      <c r="U81" s="221">
        <v>0</v>
      </c>
      <c r="V81" s="221">
        <f>ROUND(E81*U81,2)</f>
        <v>0</v>
      </c>
      <c r="W81" s="221"/>
      <c r="X81" s="221" t="s">
        <v>111</v>
      </c>
      <c r="Y81" s="212"/>
      <c r="Z81" s="212"/>
      <c r="AA81" s="212"/>
      <c r="AB81" s="212"/>
      <c r="AC81" s="212"/>
      <c r="AD81" s="212"/>
      <c r="AE81" s="212"/>
      <c r="AF81" s="212"/>
      <c r="AG81" s="212" t="s">
        <v>112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9"/>
      <c r="B82" s="220"/>
      <c r="C82" s="252" t="s">
        <v>140</v>
      </c>
      <c r="D82" s="222"/>
      <c r="E82" s="223"/>
      <c r="F82" s="221"/>
      <c r="G82" s="221"/>
      <c r="H82" s="221"/>
      <c r="I82" s="221"/>
      <c r="J82" s="221"/>
      <c r="K82" s="221"/>
      <c r="L82" s="221"/>
      <c r="M82" s="221"/>
      <c r="N82" s="221"/>
      <c r="O82" s="221"/>
      <c r="P82" s="221"/>
      <c r="Q82" s="221"/>
      <c r="R82" s="221"/>
      <c r="S82" s="221"/>
      <c r="T82" s="221"/>
      <c r="U82" s="221"/>
      <c r="V82" s="221"/>
      <c r="W82" s="221"/>
      <c r="X82" s="221"/>
      <c r="Y82" s="212"/>
      <c r="Z82" s="212"/>
      <c r="AA82" s="212"/>
      <c r="AB82" s="212"/>
      <c r="AC82" s="212"/>
      <c r="AD82" s="212"/>
      <c r="AE82" s="212"/>
      <c r="AF82" s="212"/>
      <c r="AG82" s="212" t="s">
        <v>116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9"/>
      <c r="B83" s="220"/>
      <c r="C83" s="252" t="s">
        <v>173</v>
      </c>
      <c r="D83" s="222"/>
      <c r="E83" s="223">
        <v>303.64368000000002</v>
      </c>
      <c r="F83" s="221"/>
      <c r="G83" s="221"/>
      <c r="H83" s="221"/>
      <c r="I83" s="221"/>
      <c r="J83" s="221"/>
      <c r="K83" s="221"/>
      <c r="L83" s="221"/>
      <c r="M83" s="221"/>
      <c r="N83" s="221"/>
      <c r="O83" s="221"/>
      <c r="P83" s="221"/>
      <c r="Q83" s="221"/>
      <c r="R83" s="221"/>
      <c r="S83" s="221"/>
      <c r="T83" s="221"/>
      <c r="U83" s="221"/>
      <c r="V83" s="221"/>
      <c r="W83" s="221"/>
      <c r="X83" s="221"/>
      <c r="Y83" s="212"/>
      <c r="Z83" s="212"/>
      <c r="AA83" s="212"/>
      <c r="AB83" s="212"/>
      <c r="AC83" s="212"/>
      <c r="AD83" s="212"/>
      <c r="AE83" s="212"/>
      <c r="AF83" s="212"/>
      <c r="AG83" s="212" t="s">
        <v>116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ht="22.5" outlineLevel="1" x14ac:dyDescent="0.2">
      <c r="A84" s="231">
        <v>15</v>
      </c>
      <c r="B84" s="232" t="s">
        <v>174</v>
      </c>
      <c r="C84" s="250" t="s">
        <v>175</v>
      </c>
      <c r="D84" s="233" t="s">
        <v>122</v>
      </c>
      <c r="E84" s="234">
        <v>69.72</v>
      </c>
      <c r="F84" s="235"/>
      <c r="G84" s="236">
        <f>ROUND(E84*F84,2)</f>
        <v>0</v>
      </c>
      <c r="H84" s="235"/>
      <c r="I84" s="236">
        <f>ROUND(E84*H84,2)</f>
        <v>0</v>
      </c>
      <c r="J84" s="235"/>
      <c r="K84" s="236">
        <f>ROUND(E84*J84,2)</f>
        <v>0</v>
      </c>
      <c r="L84" s="236">
        <v>21</v>
      </c>
      <c r="M84" s="236">
        <f>G84*(1+L84/100)</f>
        <v>0</v>
      </c>
      <c r="N84" s="236">
        <v>0</v>
      </c>
      <c r="O84" s="236">
        <f>ROUND(E84*N84,2)</f>
        <v>0</v>
      </c>
      <c r="P84" s="236">
        <v>0</v>
      </c>
      <c r="Q84" s="236">
        <f>ROUND(E84*P84,2)</f>
        <v>0</v>
      </c>
      <c r="R84" s="236"/>
      <c r="S84" s="236" t="s">
        <v>109</v>
      </c>
      <c r="T84" s="237" t="s">
        <v>110</v>
      </c>
      <c r="U84" s="221">
        <v>0</v>
      </c>
      <c r="V84" s="221">
        <f>ROUND(E84*U84,2)</f>
        <v>0</v>
      </c>
      <c r="W84" s="221"/>
      <c r="X84" s="221" t="s">
        <v>111</v>
      </c>
      <c r="Y84" s="212"/>
      <c r="Z84" s="212"/>
      <c r="AA84" s="212"/>
      <c r="AB84" s="212"/>
      <c r="AC84" s="212"/>
      <c r="AD84" s="212"/>
      <c r="AE84" s="212"/>
      <c r="AF84" s="212"/>
      <c r="AG84" s="212" t="s">
        <v>112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9"/>
      <c r="B85" s="220"/>
      <c r="C85" s="252" t="s">
        <v>115</v>
      </c>
      <c r="D85" s="222"/>
      <c r="E85" s="223"/>
      <c r="F85" s="221"/>
      <c r="G85" s="221"/>
      <c r="H85" s="221"/>
      <c r="I85" s="221"/>
      <c r="J85" s="221"/>
      <c r="K85" s="221"/>
      <c r="L85" s="221"/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12"/>
      <c r="Z85" s="212"/>
      <c r="AA85" s="212"/>
      <c r="AB85" s="212"/>
      <c r="AC85" s="212"/>
      <c r="AD85" s="212"/>
      <c r="AE85" s="212"/>
      <c r="AF85" s="212"/>
      <c r="AG85" s="212" t="s">
        <v>116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9"/>
      <c r="B86" s="220"/>
      <c r="C86" s="252" t="s">
        <v>163</v>
      </c>
      <c r="D86" s="222"/>
      <c r="E86" s="223"/>
      <c r="F86" s="221"/>
      <c r="G86" s="221"/>
      <c r="H86" s="221"/>
      <c r="I86" s="221"/>
      <c r="J86" s="221"/>
      <c r="K86" s="221"/>
      <c r="L86" s="221"/>
      <c r="M86" s="221"/>
      <c r="N86" s="221"/>
      <c r="O86" s="221"/>
      <c r="P86" s="221"/>
      <c r="Q86" s="221"/>
      <c r="R86" s="221"/>
      <c r="S86" s="221"/>
      <c r="T86" s="221"/>
      <c r="U86" s="221"/>
      <c r="V86" s="221"/>
      <c r="W86" s="221"/>
      <c r="X86" s="221"/>
      <c r="Y86" s="212"/>
      <c r="Z86" s="212"/>
      <c r="AA86" s="212"/>
      <c r="AB86" s="212"/>
      <c r="AC86" s="212"/>
      <c r="AD86" s="212"/>
      <c r="AE86" s="212"/>
      <c r="AF86" s="212"/>
      <c r="AG86" s="212" t="s">
        <v>116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19"/>
      <c r="B87" s="220"/>
      <c r="C87" s="252" t="s">
        <v>176</v>
      </c>
      <c r="D87" s="222"/>
      <c r="E87" s="223">
        <v>69.72</v>
      </c>
      <c r="F87" s="221"/>
      <c r="G87" s="221"/>
      <c r="H87" s="221"/>
      <c r="I87" s="221"/>
      <c r="J87" s="221"/>
      <c r="K87" s="221"/>
      <c r="L87" s="221"/>
      <c r="M87" s="221"/>
      <c r="N87" s="221"/>
      <c r="O87" s="221"/>
      <c r="P87" s="221"/>
      <c r="Q87" s="221"/>
      <c r="R87" s="221"/>
      <c r="S87" s="221"/>
      <c r="T87" s="221"/>
      <c r="U87" s="221"/>
      <c r="V87" s="221"/>
      <c r="W87" s="221"/>
      <c r="X87" s="221"/>
      <c r="Y87" s="212"/>
      <c r="Z87" s="212"/>
      <c r="AA87" s="212"/>
      <c r="AB87" s="212"/>
      <c r="AC87" s="212"/>
      <c r="AD87" s="212"/>
      <c r="AE87" s="212"/>
      <c r="AF87" s="212"/>
      <c r="AG87" s="212" t="s">
        <v>116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31">
        <v>16</v>
      </c>
      <c r="B88" s="232" t="s">
        <v>177</v>
      </c>
      <c r="C88" s="250" t="s">
        <v>178</v>
      </c>
      <c r="D88" s="233" t="s">
        <v>122</v>
      </c>
      <c r="E88" s="234">
        <v>38.464460000000003</v>
      </c>
      <c r="F88" s="235"/>
      <c r="G88" s="236">
        <f>ROUND(E88*F88,2)</f>
        <v>0</v>
      </c>
      <c r="H88" s="235"/>
      <c r="I88" s="236">
        <f>ROUND(E88*H88,2)</f>
        <v>0</v>
      </c>
      <c r="J88" s="235"/>
      <c r="K88" s="236">
        <f>ROUND(E88*J88,2)</f>
        <v>0</v>
      </c>
      <c r="L88" s="236">
        <v>21</v>
      </c>
      <c r="M88" s="236">
        <f>G88*(1+L88/100)</f>
        <v>0</v>
      </c>
      <c r="N88" s="236">
        <v>0</v>
      </c>
      <c r="O88" s="236">
        <f>ROUND(E88*N88,2)</f>
        <v>0</v>
      </c>
      <c r="P88" s="236">
        <v>0</v>
      </c>
      <c r="Q88" s="236">
        <f>ROUND(E88*P88,2)</f>
        <v>0</v>
      </c>
      <c r="R88" s="236" t="s">
        <v>179</v>
      </c>
      <c r="S88" s="236" t="s">
        <v>180</v>
      </c>
      <c r="T88" s="237" t="s">
        <v>181</v>
      </c>
      <c r="U88" s="221">
        <v>2.2000000000000002</v>
      </c>
      <c r="V88" s="221">
        <f>ROUND(E88*U88,2)</f>
        <v>84.62</v>
      </c>
      <c r="W88" s="221"/>
      <c r="X88" s="221" t="s">
        <v>111</v>
      </c>
      <c r="Y88" s="212"/>
      <c r="Z88" s="212"/>
      <c r="AA88" s="212"/>
      <c r="AB88" s="212"/>
      <c r="AC88" s="212"/>
      <c r="AD88" s="212"/>
      <c r="AE88" s="212"/>
      <c r="AF88" s="212"/>
      <c r="AG88" s="212" t="s">
        <v>112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22.5" outlineLevel="1" x14ac:dyDescent="0.2">
      <c r="A89" s="219"/>
      <c r="B89" s="220"/>
      <c r="C89" s="253" t="s">
        <v>182</v>
      </c>
      <c r="D89" s="240"/>
      <c r="E89" s="240"/>
      <c r="F89" s="240"/>
      <c r="G89" s="240"/>
      <c r="H89" s="221"/>
      <c r="I89" s="221"/>
      <c r="J89" s="221"/>
      <c r="K89" s="221"/>
      <c r="L89" s="221"/>
      <c r="M89" s="221"/>
      <c r="N89" s="221"/>
      <c r="O89" s="221"/>
      <c r="P89" s="221"/>
      <c r="Q89" s="221"/>
      <c r="R89" s="221"/>
      <c r="S89" s="221"/>
      <c r="T89" s="221"/>
      <c r="U89" s="221"/>
      <c r="V89" s="221"/>
      <c r="W89" s="221"/>
      <c r="X89" s="221"/>
      <c r="Y89" s="212"/>
      <c r="Z89" s="212"/>
      <c r="AA89" s="212"/>
      <c r="AB89" s="212"/>
      <c r="AC89" s="212"/>
      <c r="AD89" s="212"/>
      <c r="AE89" s="212"/>
      <c r="AF89" s="212"/>
      <c r="AG89" s="212" t="s">
        <v>183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39" t="str">
        <f>C89</f>
        <v>sypaninou z vhodných hornin tř. 1 - 4 nebo materiálem, uloženým ve vzdálenosti do 30 m od vnějšího kraje objektu, pro jakoukoliv míru zhutnění,</v>
      </c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9"/>
      <c r="B90" s="220"/>
      <c r="C90" s="252" t="s">
        <v>115</v>
      </c>
      <c r="D90" s="222"/>
      <c r="E90" s="223"/>
      <c r="F90" s="221"/>
      <c r="G90" s="221"/>
      <c r="H90" s="221"/>
      <c r="I90" s="221"/>
      <c r="J90" s="221"/>
      <c r="K90" s="221"/>
      <c r="L90" s="221"/>
      <c r="M90" s="221"/>
      <c r="N90" s="221"/>
      <c r="O90" s="221"/>
      <c r="P90" s="221"/>
      <c r="Q90" s="221"/>
      <c r="R90" s="221"/>
      <c r="S90" s="221"/>
      <c r="T90" s="221"/>
      <c r="U90" s="221"/>
      <c r="V90" s="221"/>
      <c r="W90" s="221"/>
      <c r="X90" s="221"/>
      <c r="Y90" s="212"/>
      <c r="Z90" s="212"/>
      <c r="AA90" s="212"/>
      <c r="AB90" s="212"/>
      <c r="AC90" s="212"/>
      <c r="AD90" s="212"/>
      <c r="AE90" s="212"/>
      <c r="AF90" s="212"/>
      <c r="AG90" s="212" t="s">
        <v>116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9"/>
      <c r="B91" s="220"/>
      <c r="C91" s="252" t="s">
        <v>124</v>
      </c>
      <c r="D91" s="222"/>
      <c r="E91" s="223"/>
      <c r="F91" s="221"/>
      <c r="G91" s="221"/>
      <c r="H91" s="221"/>
      <c r="I91" s="221"/>
      <c r="J91" s="221"/>
      <c r="K91" s="221"/>
      <c r="L91" s="221"/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21"/>
      <c r="Y91" s="212"/>
      <c r="Z91" s="212"/>
      <c r="AA91" s="212"/>
      <c r="AB91" s="212"/>
      <c r="AC91" s="212"/>
      <c r="AD91" s="212"/>
      <c r="AE91" s="212"/>
      <c r="AF91" s="212"/>
      <c r="AG91" s="212" t="s">
        <v>116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9"/>
      <c r="B92" s="220"/>
      <c r="C92" s="252" t="s">
        <v>184</v>
      </c>
      <c r="D92" s="222"/>
      <c r="E92" s="223">
        <v>75.057839999999999</v>
      </c>
      <c r="F92" s="221"/>
      <c r="G92" s="221"/>
      <c r="H92" s="221"/>
      <c r="I92" s="221"/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12"/>
      <c r="Z92" s="212"/>
      <c r="AA92" s="212"/>
      <c r="AB92" s="212"/>
      <c r="AC92" s="212"/>
      <c r="AD92" s="212"/>
      <c r="AE92" s="212"/>
      <c r="AF92" s="212"/>
      <c r="AG92" s="212" t="s">
        <v>116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9"/>
      <c r="B93" s="220"/>
      <c r="C93" s="252" t="s">
        <v>185</v>
      </c>
      <c r="D93" s="222"/>
      <c r="E93" s="223"/>
      <c r="F93" s="221"/>
      <c r="G93" s="221"/>
      <c r="H93" s="221"/>
      <c r="I93" s="221"/>
      <c r="J93" s="221"/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21"/>
      <c r="Y93" s="212"/>
      <c r="Z93" s="212"/>
      <c r="AA93" s="212"/>
      <c r="AB93" s="212"/>
      <c r="AC93" s="212"/>
      <c r="AD93" s="212"/>
      <c r="AE93" s="212"/>
      <c r="AF93" s="212"/>
      <c r="AG93" s="212" t="s">
        <v>116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9"/>
      <c r="B94" s="220"/>
      <c r="C94" s="252" t="s">
        <v>186</v>
      </c>
      <c r="D94" s="222"/>
      <c r="E94" s="223">
        <v>-36.033540000000002</v>
      </c>
      <c r="F94" s="221"/>
      <c r="G94" s="221"/>
      <c r="H94" s="221"/>
      <c r="I94" s="221"/>
      <c r="J94" s="221"/>
      <c r="K94" s="221"/>
      <c r="L94" s="221"/>
      <c r="M94" s="221"/>
      <c r="N94" s="221"/>
      <c r="O94" s="221"/>
      <c r="P94" s="221"/>
      <c r="Q94" s="221"/>
      <c r="R94" s="221"/>
      <c r="S94" s="221"/>
      <c r="T94" s="221"/>
      <c r="U94" s="221"/>
      <c r="V94" s="221"/>
      <c r="W94" s="221"/>
      <c r="X94" s="221"/>
      <c r="Y94" s="212"/>
      <c r="Z94" s="212"/>
      <c r="AA94" s="212"/>
      <c r="AB94" s="212"/>
      <c r="AC94" s="212"/>
      <c r="AD94" s="212"/>
      <c r="AE94" s="212"/>
      <c r="AF94" s="212"/>
      <c r="AG94" s="212" t="s">
        <v>116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9"/>
      <c r="B95" s="220"/>
      <c r="C95" s="252" t="s">
        <v>187</v>
      </c>
      <c r="D95" s="222"/>
      <c r="E95" s="223">
        <v>-0.55984999999999996</v>
      </c>
      <c r="F95" s="221"/>
      <c r="G95" s="221"/>
      <c r="H95" s="221"/>
      <c r="I95" s="221"/>
      <c r="J95" s="221"/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12"/>
      <c r="Z95" s="212"/>
      <c r="AA95" s="212"/>
      <c r="AB95" s="212"/>
      <c r="AC95" s="212"/>
      <c r="AD95" s="212"/>
      <c r="AE95" s="212"/>
      <c r="AF95" s="212"/>
      <c r="AG95" s="212" t="s">
        <v>116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ht="33.75" outlineLevel="1" x14ac:dyDescent="0.2">
      <c r="A96" s="231">
        <v>17</v>
      </c>
      <c r="B96" s="232" t="s">
        <v>188</v>
      </c>
      <c r="C96" s="250" t="s">
        <v>189</v>
      </c>
      <c r="D96" s="233" t="s">
        <v>122</v>
      </c>
      <c r="E96" s="234">
        <v>59.76</v>
      </c>
      <c r="F96" s="235"/>
      <c r="G96" s="236">
        <f>ROUND(E96*F96,2)</f>
        <v>0</v>
      </c>
      <c r="H96" s="235"/>
      <c r="I96" s="236">
        <f>ROUND(E96*H96,2)</f>
        <v>0</v>
      </c>
      <c r="J96" s="235"/>
      <c r="K96" s="236">
        <f>ROUND(E96*J96,2)</f>
        <v>0</v>
      </c>
      <c r="L96" s="236">
        <v>21</v>
      </c>
      <c r="M96" s="236">
        <f>G96*(1+L96/100)</f>
        <v>0</v>
      </c>
      <c r="N96" s="236">
        <v>0</v>
      </c>
      <c r="O96" s="236">
        <f>ROUND(E96*N96,2)</f>
        <v>0</v>
      </c>
      <c r="P96" s="236">
        <v>0</v>
      </c>
      <c r="Q96" s="236">
        <f>ROUND(E96*P96,2)</f>
        <v>0</v>
      </c>
      <c r="R96" s="236"/>
      <c r="S96" s="236" t="s">
        <v>109</v>
      </c>
      <c r="T96" s="237" t="s">
        <v>110</v>
      </c>
      <c r="U96" s="221">
        <v>0</v>
      </c>
      <c r="V96" s="221">
        <f>ROUND(E96*U96,2)</f>
        <v>0</v>
      </c>
      <c r="W96" s="221"/>
      <c r="X96" s="221" t="s">
        <v>111</v>
      </c>
      <c r="Y96" s="212"/>
      <c r="Z96" s="212"/>
      <c r="AA96" s="212"/>
      <c r="AB96" s="212"/>
      <c r="AC96" s="212"/>
      <c r="AD96" s="212"/>
      <c r="AE96" s="212"/>
      <c r="AF96" s="212"/>
      <c r="AG96" s="212" t="s">
        <v>112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9"/>
      <c r="B97" s="220"/>
      <c r="C97" s="251" t="s">
        <v>190</v>
      </c>
      <c r="D97" s="238"/>
      <c r="E97" s="238"/>
      <c r="F97" s="238"/>
      <c r="G97" s="238"/>
      <c r="H97" s="221"/>
      <c r="I97" s="221"/>
      <c r="J97" s="221"/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12"/>
      <c r="Z97" s="212"/>
      <c r="AA97" s="212"/>
      <c r="AB97" s="212"/>
      <c r="AC97" s="212"/>
      <c r="AD97" s="212"/>
      <c r="AE97" s="212"/>
      <c r="AF97" s="212"/>
      <c r="AG97" s="212" t="s">
        <v>114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9"/>
      <c r="B98" s="220"/>
      <c r="C98" s="252" t="s">
        <v>115</v>
      </c>
      <c r="D98" s="222"/>
      <c r="E98" s="223"/>
      <c r="F98" s="221"/>
      <c r="G98" s="221"/>
      <c r="H98" s="221"/>
      <c r="I98" s="221"/>
      <c r="J98" s="221"/>
      <c r="K98" s="221"/>
      <c r="L98" s="221"/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12"/>
      <c r="Z98" s="212"/>
      <c r="AA98" s="212"/>
      <c r="AB98" s="212"/>
      <c r="AC98" s="212"/>
      <c r="AD98" s="212"/>
      <c r="AE98" s="212"/>
      <c r="AF98" s="212"/>
      <c r="AG98" s="212" t="s">
        <v>116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19"/>
      <c r="B99" s="220"/>
      <c r="C99" s="252" t="s">
        <v>163</v>
      </c>
      <c r="D99" s="222"/>
      <c r="E99" s="223"/>
      <c r="F99" s="221"/>
      <c r="G99" s="221"/>
      <c r="H99" s="221"/>
      <c r="I99" s="221"/>
      <c r="J99" s="221"/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12"/>
      <c r="Z99" s="212"/>
      <c r="AA99" s="212"/>
      <c r="AB99" s="212"/>
      <c r="AC99" s="212"/>
      <c r="AD99" s="212"/>
      <c r="AE99" s="212"/>
      <c r="AF99" s="212"/>
      <c r="AG99" s="212" t="s">
        <v>116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9"/>
      <c r="B100" s="220"/>
      <c r="C100" s="252" t="s">
        <v>191</v>
      </c>
      <c r="D100" s="222"/>
      <c r="E100" s="223">
        <v>59.76</v>
      </c>
      <c r="F100" s="221"/>
      <c r="G100" s="221"/>
      <c r="H100" s="221"/>
      <c r="I100" s="221"/>
      <c r="J100" s="221"/>
      <c r="K100" s="221"/>
      <c r="L100" s="221"/>
      <c r="M100" s="221"/>
      <c r="N100" s="221"/>
      <c r="O100" s="221"/>
      <c r="P100" s="221"/>
      <c r="Q100" s="221"/>
      <c r="R100" s="221"/>
      <c r="S100" s="221"/>
      <c r="T100" s="221"/>
      <c r="U100" s="221"/>
      <c r="V100" s="221"/>
      <c r="W100" s="221"/>
      <c r="X100" s="221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116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31">
        <v>18</v>
      </c>
      <c r="B101" s="232" t="s">
        <v>192</v>
      </c>
      <c r="C101" s="250" t="s">
        <v>193</v>
      </c>
      <c r="D101" s="233" t="s">
        <v>172</v>
      </c>
      <c r="E101" s="234">
        <v>74.28</v>
      </c>
      <c r="F101" s="235"/>
      <c r="G101" s="236">
        <f>ROUND(E101*F101,2)</f>
        <v>0</v>
      </c>
      <c r="H101" s="235"/>
      <c r="I101" s="236">
        <f>ROUND(E101*H101,2)</f>
        <v>0</v>
      </c>
      <c r="J101" s="235"/>
      <c r="K101" s="236">
        <f>ROUND(E101*J101,2)</f>
        <v>0</v>
      </c>
      <c r="L101" s="236">
        <v>21</v>
      </c>
      <c r="M101" s="236">
        <f>G101*(1+L101/100)</f>
        <v>0</v>
      </c>
      <c r="N101" s="236">
        <v>1</v>
      </c>
      <c r="O101" s="236">
        <f>ROUND(E101*N101,2)</f>
        <v>74.28</v>
      </c>
      <c r="P101" s="236">
        <v>0</v>
      </c>
      <c r="Q101" s="236">
        <f>ROUND(E101*P101,2)</f>
        <v>0</v>
      </c>
      <c r="R101" s="236"/>
      <c r="S101" s="236" t="s">
        <v>109</v>
      </c>
      <c r="T101" s="237" t="s">
        <v>110</v>
      </c>
      <c r="U101" s="221">
        <v>0</v>
      </c>
      <c r="V101" s="221">
        <f>ROUND(E101*U101,2)</f>
        <v>0</v>
      </c>
      <c r="W101" s="221"/>
      <c r="X101" s="221" t="s">
        <v>194</v>
      </c>
      <c r="Y101" s="212"/>
      <c r="Z101" s="212"/>
      <c r="AA101" s="212"/>
      <c r="AB101" s="212"/>
      <c r="AC101" s="212"/>
      <c r="AD101" s="212"/>
      <c r="AE101" s="212"/>
      <c r="AF101" s="212"/>
      <c r="AG101" s="212" t="s">
        <v>195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9"/>
      <c r="B102" s="220"/>
      <c r="C102" s="252" t="s">
        <v>115</v>
      </c>
      <c r="D102" s="222"/>
      <c r="E102" s="223"/>
      <c r="F102" s="221"/>
      <c r="G102" s="221"/>
      <c r="H102" s="221"/>
      <c r="I102" s="221"/>
      <c r="J102" s="221"/>
      <c r="K102" s="221"/>
      <c r="L102" s="221"/>
      <c r="M102" s="221"/>
      <c r="N102" s="221"/>
      <c r="O102" s="221"/>
      <c r="P102" s="221"/>
      <c r="Q102" s="221"/>
      <c r="R102" s="221"/>
      <c r="S102" s="221"/>
      <c r="T102" s="221"/>
      <c r="U102" s="221"/>
      <c r="V102" s="221"/>
      <c r="W102" s="221"/>
      <c r="X102" s="221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116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9"/>
      <c r="B103" s="220"/>
      <c r="C103" s="252" t="s">
        <v>163</v>
      </c>
      <c r="D103" s="222"/>
      <c r="E103" s="223"/>
      <c r="F103" s="221"/>
      <c r="G103" s="221"/>
      <c r="H103" s="221"/>
      <c r="I103" s="221"/>
      <c r="J103" s="221"/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116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9"/>
      <c r="B104" s="220"/>
      <c r="C104" s="252" t="s">
        <v>196</v>
      </c>
      <c r="D104" s="222"/>
      <c r="E104" s="223">
        <v>51.503999999999998</v>
      </c>
      <c r="F104" s="221"/>
      <c r="G104" s="221"/>
      <c r="H104" s="221"/>
      <c r="I104" s="221"/>
      <c r="J104" s="221"/>
      <c r="K104" s="221"/>
      <c r="L104" s="221"/>
      <c r="M104" s="221"/>
      <c r="N104" s="221"/>
      <c r="O104" s="221"/>
      <c r="P104" s="221"/>
      <c r="Q104" s="221"/>
      <c r="R104" s="221"/>
      <c r="S104" s="221"/>
      <c r="T104" s="221"/>
      <c r="U104" s="221"/>
      <c r="V104" s="221"/>
      <c r="W104" s="221"/>
      <c r="X104" s="221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116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9"/>
      <c r="B105" s="220"/>
      <c r="C105" s="252" t="s">
        <v>197</v>
      </c>
      <c r="D105" s="222"/>
      <c r="E105" s="223">
        <v>6.5759999999999996</v>
      </c>
      <c r="F105" s="221"/>
      <c r="G105" s="221"/>
      <c r="H105" s="221"/>
      <c r="I105" s="221"/>
      <c r="J105" s="221"/>
      <c r="K105" s="221"/>
      <c r="L105" s="221"/>
      <c r="M105" s="221"/>
      <c r="N105" s="221"/>
      <c r="O105" s="221"/>
      <c r="P105" s="221"/>
      <c r="Q105" s="221"/>
      <c r="R105" s="221"/>
      <c r="S105" s="221"/>
      <c r="T105" s="221"/>
      <c r="U105" s="221"/>
      <c r="V105" s="221"/>
      <c r="W105" s="221"/>
      <c r="X105" s="221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116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9"/>
      <c r="B106" s="220"/>
      <c r="C106" s="252" t="s">
        <v>198</v>
      </c>
      <c r="D106" s="222"/>
      <c r="E106" s="223">
        <v>16.2</v>
      </c>
      <c r="F106" s="221"/>
      <c r="G106" s="221"/>
      <c r="H106" s="221"/>
      <c r="I106" s="221"/>
      <c r="J106" s="221"/>
      <c r="K106" s="221"/>
      <c r="L106" s="221"/>
      <c r="M106" s="221"/>
      <c r="N106" s="221"/>
      <c r="O106" s="221"/>
      <c r="P106" s="221"/>
      <c r="Q106" s="221"/>
      <c r="R106" s="221"/>
      <c r="S106" s="221"/>
      <c r="T106" s="221"/>
      <c r="U106" s="221"/>
      <c r="V106" s="221"/>
      <c r="W106" s="221"/>
      <c r="X106" s="221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116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31">
        <v>19</v>
      </c>
      <c r="B107" s="232" t="s">
        <v>199</v>
      </c>
      <c r="C107" s="250" t="s">
        <v>200</v>
      </c>
      <c r="D107" s="233" t="s">
        <v>122</v>
      </c>
      <c r="E107" s="234">
        <v>13.28</v>
      </c>
      <c r="F107" s="235"/>
      <c r="G107" s="236">
        <f>ROUND(E107*F107,2)</f>
        <v>0</v>
      </c>
      <c r="H107" s="235"/>
      <c r="I107" s="236">
        <f>ROUND(E107*H107,2)</f>
        <v>0</v>
      </c>
      <c r="J107" s="235"/>
      <c r="K107" s="236">
        <f>ROUND(E107*J107,2)</f>
        <v>0</v>
      </c>
      <c r="L107" s="236">
        <v>21</v>
      </c>
      <c r="M107" s="236">
        <f>G107*(1+L107/100)</f>
        <v>0</v>
      </c>
      <c r="N107" s="236">
        <v>1.8907700000000001</v>
      </c>
      <c r="O107" s="236">
        <f>ROUND(E107*N107,2)</f>
        <v>25.11</v>
      </c>
      <c r="P107" s="236">
        <v>0</v>
      </c>
      <c r="Q107" s="236">
        <f>ROUND(E107*P107,2)</f>
        <v>0</v>
      </c>
      <c r="R107" s="236" t="s">
        <v>201</v>
      </c>
      <c r="S107" s="236" t="s">
        <v>180</v>
      </c>
      <c r="T107" s="237" t="s">
        <v>202</v>
      </c>
      <c r="U107" s="221">
        <v>1.6950000000000001</v>
      </c>
      <c r="V107" s="221">
        <f>ROUND(E107*U107,2)</f>
        <v>22.51</v>
      </c>
      <c r="W107" s="221"/>
      <c r="X107" s="221" t="s">
        <v>111</v>
      </c>
      <c r="Y107" s="212"/>
      <c r="Z107" s="212"/>
      <c r="AA107" s="212"/>
      <c r="AB107" s="212"/>
      <c r="AC107" s="212"/>
      <c r="AD107" s="212"/>
      <c r="AE107" s="212"/>
      <c r="AF107" s="212"/>
      <c r="AG107" s="212" t="s">
        <v>203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9"/>
      <c r="B108" s="220"/>
      <c r="C108" s="253" t="s">
        <v>204</v>
      </c>
      <c r="D108" s="240"/>
      <c r="E108" s="240"/>
      <c r="F108" s="240"/>
      <c r="G108" s="240"/>
      <c r="H108" s="221"/>
      <c r="I108" s="221"/>
      <c r="J108" s="221"/>
      <c r="K108" s="221"/>
      <c r="L108" s="221"/>
      <c r="M108" s="221"/>
      <c r="N108" s="221"/>
      <c r="O108" s="221"/>
      <c r="P108" s="221"/>
      <c r="Q108" s="221"/>
      <c r="R108" s="221"/>
      <c r="S108" s="221"/>
      <c r="T108" s="221"/>
      <c r="U108" s="221"/>
      <c r="V108" s="221"/>
      <c r="W108" s="221"/>
      <c r="X108" s="221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183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19"/>
      <c r="B109" s="220"/>
      <c r="C109" s="252" t="s">
        <v>205</v>
      </c>
      <c r="D109" s="222"/>
      <c r="E109" s="223">
        <v>13.28</v>
      </c>
      <c r="F109" s="221"/>
      <c r="G109" s="221"/>
      <c r="H109" s="221"/>
      <c r="I109" s="221"/>
      <c r="J109" s="221"/>
      <c r="K109" s="221"/>
      <c r="L109" s="221"/>
      <c r="M109" s="221"/>
      <c r="N109" s="221"/>
      <c r="O109" s="221"/>
      <c r="P109" s="221"/>
      <c r="Q109" s="221"/>
      <c r="R109" s="221"/>
      <c r="S109" s="221"/>
      <c r="T109" s="221"/>
      <c r="U109" s="221"/>
      <c r="V109" s="221"/>
      <c r="W109" s="221"/>
      <c r="X109" s="221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116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31">
        <v>20</v>
      </c>
      <c r="B110" s="232" t="s">
        <v>206</v>
      </c>
      <c r="C110" s="250" t="s">
        <v>207</v>
      </c>
      <c r="D110" s="233" t="s">
        <v>172</v>
      </c>
      <c r="E110" s="234">
        <v>150.11568</v>
      </c>
      <c r="F110" s="235"/>
      <c r="G110" s="236">
        <f>ROUND(E110*F110,2)</f>
        <v>0</v>
      </c>
      <c r="H110" s="235"/>
      <c r="I110" s="236">
        <f>ROUND(E110*H110,2)</f>
        <v>0</v>
      </c>
      <c r="J110" s="235"/>
      <c r="K110" s="236">
        <f>ROUND(E110*J110,2)</f>
        <v>0</v>
      </c>
      <c r="L110" s="236">
        <v>21</v>
      </c>
      <c r="M110" s="236">
        <f>G110*(1+L110/100)</f>
        <v>0</v>
      </c>
      <c r="N110" s="236">
        <v>1</v>
      </c>
      <c r="O110" s="236">
        <f>ROUND(E110*N110,2)</f>
        <v>150.12</v>
      </c>
      <c r="P110" s="236">
        <v>0</v>
      </c>
      <c r="Q110" s="236">
        <f>ROUND(E110*P110,2)</f>
        <v>0</v>
      </c>
      <c r="R110" s="236" t="s">
        <v>208</v>
      </c>
      <c r="S110" s="236" t="s">
        <v>180</v>
      </c>
      <c r="T110" s="237" t="s">
        <v>180</v>
      </c>
      <c r="U110" s="221">
        <v>0</v>
      </c>
      <c r="V110" s="221">
        <f>ROUND(E110*U110,2)</f>
        <v>0</v>
      </c>
      <c r="W110" s="221"/>
      <c r="X110" s="221" t="s">
        <v>194</v>
      </c>
      <c r="Y110" s="212"/>
      <c r="Z110" s="212"/>
      <c r="AA110" s="212"/>
      <c r="AB110" s="212"/>
      <c r="AC110" s="212"/>
      <c r="AD110" s="212"/>
      <c r="AE110" s="212"/>
      <c r="AF110" s="212"/>
      <c r="AG110" s="212" t="s">
        <v>209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9"/>
      <c r="B111" s="220"/>
      <c r="C111" s="252" t="s">
        <v>210</v>
      </c>
      <c r="D111" s="222"/>
      <c r="E111" s="223">
        <v>150.11568</v>
      </c>
      <c r="F111" s="221"/>
      <c r="G111" s="221"/>
      <c r="H111" s="221"/>
      <c r="I111" s="221"/>
      <c r="J111" s="221"/>
      <c r="K111" s="221"/>
      <c r="L111" s="221"/>
      <c r="M111" s="221"/>
      <c r="N111" s="221"/>
      <c r="O111" s="221"/>
      <c r="P111" s="221"/>
      <c r="Q111" s="221"/>
      <c r="R111" s="221"/>
      <c r="S111" s="221"/>
      <c r="T111" s="221"/>
      <c r="U111" s="221"/>
      <c r="V111" s="221"/>
      <c r="W111" s="221"/>
      <c r="X111" s="221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116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ht="22.5" outlineLevel="1" x14ac:dyDescent="0.2">
      <c r="A112" s="231">
        <v>21</v>
      </c>
      <c r="B112" s="232" t="s">
        <v>211</v>
      </c>
      <c r="C112" s="250" t="s">
        <v>212</v>
      </c>
      <c r="D112" s="233" t="s">
        <v>108</v>
      </c>
      <c r="E112" s="234">
        <v>60</v>
      </c>
      <c r="F112" s="235"/>
      <c r="G112" s="236">
        <f>ROUND(E112*F112,2)</f>
        <v>0</v>
      </c>
      <c r="H112" s="235"/>
      <c r="I112" s="236">
        <f>ROUND(E112*H112,2)</f>
        <v>0</v>
      </c>
      <c r="J112" s="235"/>
      <c r="K112" s="236">
        <f>ROUND(E112*J112,2)</f>
        <v>0</v>
      </c>
      <c r="L112" s="236">
        <v>21</v>
      </c>
      <c r="M112" s="236">
        <f>G112*(1+L112/100)</f>
        <v>0</v>
      </c>
      <c r="N112" s="236">
        <v>0</v>
      </c>
      <c r="O112" s="236">
        <f>ROUND(E112*N112,2)</f>
        <v>0</v>
      </c>
      <c r="P112" s="236">
        <v>0</v>
      </c>
      <c r="Q112" s="236">
        <f>ROUND(E112*P112,2)</f>
        <v>0</v>
      </c>
      <c r="R112" s="236"/>
      <c r="S112" s="236" t="s">
        <v>109</v>
      </c>
      <c r="T112" s="237" t="s">
        <v>110</v>
      </c>
      <c r="U112" s="221">
        <v>0</v>
      </c>
      <c r="V112" s="221">
        <f>ROUND(E112*U112,2)</f>
        <v>0</v>
      </c>
      <c r="W112" s="221"/>
      <c r="X112" s="221" t="s">
        <v>111</v>
      </c>
      <c r="Y112" s="212"/>
      <c r="Z112" s="212"/>
      <c r="AA112" s="212"/>
      <c r="AB112" s="212"/>
      <c r="AC112" s="212"/>
      <c r="AD112" s="212"/>
      <c r="AE112" s="212"/>
      <c r="AF112" s="212"/>
      <c r="AG112" s="212" t="s">
        <v>112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19"/>
      <c r="B113" s="220"/>
      <c r="C113" s="252" t="s">
        <v>115</v>
      </c>
      <c r="D113" s="222"/>
      <c r="E113" s="223"/>
      <c r="F113" s="221"/>
      <c r="G113" s="221"/>
      <c r="H113" s="221"/>
      <c r="I113" s="221"/>
      <c r="J113" s="221"/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21"/>
      <c r="V113" s="221"/>
      <c r="W113" s="221"/>
      <c r="X113" s="221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116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19"/>
      <c r="B114" s="220"/>
      <c r="C114" s="252" t="s">
        <v>140</v>
      </c>
      <c r="D114" s="222"/>
      <c r="E114" s="223"/>
      <c r="F114" s="221"/>
      <c r="G114" s="221"/>
      <c r="H114" s="221"/>
      <c r="I114" s="221"/>
      <c r="J114" s="221"/>
      <c r="K114" s="221"/>
      <c r="L114" s="221"/>
      <c r="M114" s="221"/>
      <c r="N114" s="221"/>
      <c r="O114" s="221"/>
      <c r="P114" s="221"/>
      <c r="Q114" s="221"/>
      <c r="R114" s="221"/>
      <c r="S114" s="221"/>
      <c r="T114" s="221"/>
      <c r="U114" s="221"/>
      <c r="V114" s="221"/>
      <c r="W114" s="221"/>
      <c r="X114" s="221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116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9"/>
      <c r="B115" s="220"/>
      <c r="C115" s="252" t="s">
        <v>213</v>
      </c>
      <c r="D115" s="222"/>
      <c r="E115" s="223">
        <v>60</v>
      </c>
      <c r="F115" s="221"/>
      <c r="G115" s="221"/>
      <c r="H115" s="221"/>
      <c r="I115" s="221"/>
      <c r="J115" s="221"/>
      <c r="K115" s="221"/>
      <c r="L115" s="221"/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21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116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x14ac:dyDescent="0.2">
      <c r="A116" s="225" t="s">
        <v>104</v>
      </c>
      <c r="B116" s="226" t="s">
        <v>58</v>
      </c>
      <c r="C116" s="249" t="s">
        <v>59</v>
      </c>
      <c r="D116" s="227"/>
      <c r="E116" s="228"/>
      <c r="F116" s="229"/>
      <c r="G116" s="229">
        <f>SUMIF(AG117:AG125,"&lt;&gt;NOR",G117:G125)</f>
        <v>0</v>
      </c>
      <c r="H116" s="229"/>
      <c r="I116" s="229">
        <f>SUM(I117:I125)</f>
        <v>0</v>
      </c>
      <c r="J116" s="229"/>
      <c r="K116" s="229">
        <f>SUM(K117:K125)</f>
        <v>0</v>
      </c>
      <c r="L116" s="229"/>
      <c r="M116" s="229">
        <f>SUM(M117:M125)</f>
        <v>0</v>
      </c>
      <c r="N116" s="229"/>
      <c r="O116" s="229">
        <f>SUM(O117:O125)</f>
        <v>0.91</v>
      </c>
      <c r="P116" s="229"/>
      <c r="Q116" s="229">
        <f>SUM(Q117:Q125)</f>
        <v>0</v>
      </c>
      <c r="R116" s="229"/>
      <c r="S116" s="229"/>
      <c r="T116" s="230"/>
      <c r="U116" s="224"/>
      <c r="V116" s="224">
        <f>SUM(V117:V125)</f>
        <v>0</v>
      </c>
      <c r="W116" s="224"/>
      <c r="X116" s="224"/>
      <c r="AG116" t="s">
        <v>105</v>
      </c>
    </row>
    <row r="117" spans="1:60" outlineLevel="1" x14ac:dyDescent="0.2">
      <c r="A117" s="231">
        <v>22</v>
      </c>
      <c r="B117" s="232" t="s">
        <v>214</v>
      </c>
      <c r="C117" s="250" t="s">
        <v>215</v>
      </c>
      <c r="D117" s="233" t="s">
        <v>216</v>
      </c>
      <c r="E117" s="234">
        <v>2</v>
      </c>
      <c r="F117" s="235"/>
      <c r="G117" s="236">
        <f>ROUND(E117*F117,2)</f>
        <v>0</v>
      </c>
      <c r="H117" s="235"/>
      <c r="I117" s="236">
        <f>ROUND(E117*H117,2)</f>
        <v>0</v>
      </c>
      <c r="J117" s="235"/>
      <c r="K117" s="236">
        <f>ROUND(E117*J117,2)</f>
        <v>0</v>
      </c>
      <c r="L117" s="236">
        <v>21</v>
      </c>
      <c r="M117" s="236">
        <f>G117*(1+L117/100)</f>
        <v>0</v>
      </c>
      <c r="N117" s="236">
        <v>0</v>
      </c>
      <c r="O117" s="236">
        <f>ROUND(E117*N117,2)</f>
        <v>0</v>
      </c>
      <c r="P117" s="236">
        <v>0</v>
      </c>
      <c r="Q117" s="236">
        <f>ROUND(E117*P117,2)</f>
        <v>0</v>
      </c>
      <c r="R117" s="236"/>
      <c r="S117" s="236" t="s">
        <v>217</v>
      </c>
      <c r="T117" s="237" t="s">
        <v>181</v>
      </c>
      <c r="U117" s="221">
        <v>0</v>
      </c>
      <c r="V117" s="221">
        <f>ROUND(E117*U117,2)</f>
        <v>0</v>
      </c>
      <c r="W117" s="221"/>
      <c r="X117" s="221" t="s">
        <v>111</v>
      </c>
      <c r="Y117" s="212"/>
      <c r="Z117" s="212"/>
      <c r="AA117" s="212"/>
      <c r="AB117" s="212"/>
      <c r="AC117" s="212"/>
      <c r="AD117" s="212"/>
      <c r="AE117" s="212"/>
      <c r="AF117" s="212"/>
      <c r="AG117" s="212" t="s">
        <v>112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9"/>
      <c r="B118" s="220"/>
      <c r="C118" s="252" t="s">
        <v>115</v>
      </c>
      <c r="D118" s="222"/>
      <c r="E118" s="223"/>
      <c r="F118" s="221"/>
      <c r="G118" s="221"/>
      <c r="H118" s="221"/>
      <c r="I118" s="221"/>
      <c r="J118" s="221"/>
      <c r="K118" s="221"/>
      <c r="L118" s="221"/>
      <c r="M118" s="221"/>
      <c r="N118" s="221"/>
      <c r="O118" s="221"/>
      <c r="P118" s="221"/>
      <c r="Q118" s="221"/>
      <c r="R118" s="221"/>
      <c r="S118" s="221"/>
      <c r="T118" s="221"/>
      <c r="U118" s="221"/>
      <c r="V118" s="221"/>
      <c r="W118" s="221"/>
      <c r="X118" s="221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116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19"/>
      <c r="B119" s="220"/>
      <c r="C119" s="252" t="s">
        <v>218</v>
      </c>
      <c r="D119" s="222"/>
      <c r="E119" s="223"/>
      <c r="F119" s="221"/>
      <c r="G119" s="221"/>
      <c r="H119" s="221"/>
      <c r="I119" s="221"/>
      <c r="J119" s="221"/>
      <c r="K119" s="221"/>
      <c r="L119" s="221"/>
      <c r="M119" s="221"/>
      <c r="N119" s="221"/>
      <c r="O119" s="221"/>
      <c r="P119" s="221"/>
      <c r="Q119" s="221"/>
      <c r="R119" s="221"/>
      <c r="S119" s="221"/>
      <c r="T119" s="221"/>
      <c r="U119" s="221"/>
      <c r="V119" s="221"/>
      <c r="W119" s="221"/>
      <c r="X119" s="221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116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19"/>
      <c r="B120" s="220"/>
      <c r="C120" s="252" t="s">
        <v>219</v>
      </c>
      <c r="D120" s="222"/>
      <c r="E120" s="223">
        <v>2</v>
      </c>
      <c r="F120" s="221"/>
      <c r="G120" s="221"/>
      <c r="H120" s="221"/>
      <c r="I120" s="221"/>
      <c r="J120" s="221"/>
      <c r="K120" s="221"/>
      <c r="L120" s="221"/>
      <c r="M120" s="221"/>
      <c r="N120" s="221"/>
      <c r="O120" s="221"/>
      <c r="P120" s="221"/>
      <c r="Q120" s="221"/>
      <c r="R120" s="221"/>
      <c r="S120" s="221"/>
      <c r="T120" s="221"/>
      <c r="U120" s="221"/>
      <c r="V120" s="221"/>
      <c r="W120" s="221"/>
      <c r="X120" s="221"/>
      <c r="Y120" s="212"/>
      <c r="Z120" s="212"/>
      <c r="AA120" s="212"/>
      <c r="AB120" s="212"/>
      <c r="AC120" s="212"/>
      <c r="AD120" s="212"/>
      <c r="AE120" s="212"/>
      <c r="AF120" s="212"/>
      <c r="AG120" s="212" t="s">
        <v>116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ht="33.75" outlineLevel="1" x14ac:dyDescent="0.2">
      <c r="A121" s="231">
        <v>23</v>
      </c>
      <c r="B121" s="232" t="s">
        <v>220</v>
      </c>
      <c r="C121" s="250" t="s">
        <v>221</v>
      </c>
      <c r="D121" s="233" t="s">
        <v>216</v>
      </c>
      <c r="E121" s="234">
        <v>2</v>
      </c>
      <c r="F121" s="235"/>
      <c r="G121" s="236">
        <f>ROUND(E121*F121,2)</f>
        <v>0</v>
      </c>
      <c r="H121" s="235"/>
      <c r="I121" s="236">
        <f>ROUND(E121*H121,2)</f>
        <v>0</v>
      </c>
      <c r="J121" s="235"/>
      <c r="K121" s="236">
        <f>ROUND(E121*J121,2)</f>
        <v>0</v>
      </c>
      <c r="L121" s="236">
        <v>21</v>
      </c>
      <c r="M121" s="236">
        <f>G121*(1+L121/100)</f>
        <v>0</v>
      </c>
      <c r="N121" s="236">
        <v>0.45500000000000002</v>
      </c>
      <c r="O121" s="236">
        <f>ROUND(E121*N121,2)</f>
        <v>0.91</v>
      </c>
      <c r="P121" s="236">
        <v>0</v>
      </c>
      <c r="Q121" s="236">
        <f>ROUND(E121*P121,2)</f>
        <v>0</v>
      </c>
      <c r="R121" s="236"/>
      <c r="S121" s="236" t="s">
        <v>217</v>
      </c>
      <c r="T121" s="237" t="s">
        <v>181</v>
      </c>
      <c r="U121" s="221">
        <v>0</v>
      </c>
      <c r="V121" s="221">
        <f>ROUND(E121*U121,2)</f>
        <v>0</v>
      </c>
      <c r="W121" s="221"/>
      <c r="X121" s="221" t="s">
        <v>194</v>
      </c>
      <c r="Y121" s="212"/>
      <c r="Z121" s="212"/>
      <c r="AA121" s="212"/>
      <c r="AB121" s="212"/>
      <c r="AC121" s="212"/>
      <c r="AD121" s="212"/>
      <c r="AE121" s="212"/>
      <c r="AF121" s="212"/>
      <c r="AG121" s="212" t="s">
        <v>195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9"/>
      <c r="B122" s="220"/>
      <c r="C122" s="251" t="s">
        <v>222</v>
      </c>
      <c r="D122" s="238"/>
      <c r="E122" s="238"/>
      <c r="F122" s="238"/>
      <c r="G122" s="238"/>
      <c r="H122" s="221"/>
      <c r="I122" s="221"/>
      <c r="J122" s="221"/>
      <c r="K122" s="221"/>
      <c r="L122" s="221"/>
      <c r="M122" s="221"/>
      <c r="N122" s="221"/>
      <c r="O122" s="221"/>
      <c r="P122" s="221"/>
      <c r="Q122" s="221"/>
      <c r="R122" s="221"/>
      <c r="S122" s="221"/>
      <c r="T122" s="221"/>
      <c r="U122" s="221"/>
      <c r="V122" s="221"/>
      <c r="W122" s="221"/>
      <c r="X122" s="221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114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9"/>
      <c r="B123" s="220"/>
      <c r="C123" s="252" t="s">
        <v>115</v>
      </c>
      <c r="D123" s="222"/>
      <c r="E123" s="223"/>
      <c r="F123" s="221"/>
      <c r="G123" s="221"/>
      <c r="H123" s="221"/>
      <c r="I123" s="221"/>
      <c r="J123" s="221"/>
      <c r="K123" s="221"/>
      <c r="L123" s="221"/>
      <c r="M123" s="221"/>
      <c r="N123" s="221"/>
      <c r="O123" s="221"/>
      <c r="P123" s="221"/>
      <c r="Q123" s="221"/>
      <c r="R123" s="221"/>
      <c r="S123" s="221"/>
      <c r="T123" s="221"/>
      <c r="U123" s="221"/>
      <c r="V123" s="221"/>
      <c r="W123" s="221"/>
      <c r="X123" s="221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116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19"/>
      <c r="B124" s="220"/>
      <c r="C124" s="252" t="s">
        <v>218</v>
      </c>
      <c r="D124" s="222"/>
      <c r="E124" s="223"/>
      <c r="F124" s="221"/>
      <c r="G124" s="221"/>
      <c r="H124" s="221"/>
      <c r="I124" s="221"/>
      <c r="J124" s="221"/>
      <c r="K124" s="221"/>
      <c r="L124" s="221"/>
      <c r="M124" s="221"/>
      <c r="N124" s="221"/>
      <c r="O124" s="221"/>
      <c r="P124" s="221"/>
      <c r="Q124" s="221"/>
      <c r="R124" s="221"/>
      <c r="S124" s="221"/>
      <c r="T124" s="221"/>
      <c r="U124" s="221"/>
      <c r="V124" s="221"/>
      <c r="W124" s="221"/>
      <c r="X124" s="221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116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9"/>
      <c r="B125" s="220"/>
      <c r="C125" s="252" t="s">
        <v>219</v>
      </c>
      <c r="D125" s="222"/>
      <c r="E125" s="223">
        <v>2</v>
      </c>
      <c r="F125" s="221"/>
      <c r="G125" s="221"/>
      <c r="H125" s="221"/>
      <c r="I125" s="221"/>
      <c r="J125" s="221"/>
      <c r="K125" s="221"/>
      <c r="L125" s="221"/>
      <c r="M125" s="221"/>
      <c r="N125" s="221"/>
      <c r="O125" s="221"/>
      <c r="P125" s="221"/>
      <c r="Q125" s="221"/>
      <c r="R125" s="221"/>
      <c r="S125" s="221"/>
      <c r="T125" s="221"/>
      <c r="U125" s="221"/>
      <c r="V125" s="221"/>
      <c r="W125" s="221"/>
      <c r="X125" s="221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116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x14ac:dyDescent="0.2">
      <c r="A126" s="225" t="s">
        <v>104</v>
      </c>
      <c r="B126" s="226" t="s">
        <v>60</v>
      </c>
      <c r="C126" s="249" t="s">
        <v>61</v>
      </c>
      <c r="D126" s="227"/>
      <c r="E126" s="228"/>
      <c r="F126" s="229"/>
      <c r="G126" s="229">
        <f>SUMIF(AG127:AG138,"&lt;&gt;NOR",G127:G138)</f>
        <v>0</v>
      </c>
      <c r="H126" s="229"/>
      <c r="I126" s="229">
        <f>SUM(I127:I138)</f>
        <v>0</v>
      </c>
      <c r="J126" s="229"/>
      <c r="K126" s="229">
        <f>SUM(K127:K138)</f>
        <v>0</v>
      </c>
      <c r="L126" s="229"/>
      <c r="M126" s="229">
        <f>SUM(M127:M138)</f>
        <v>0</v>
      </c>
      <c r="N126" s="229"/>
      <c r="O126" s="229">
        <f>SUM(O127:O138)</f>
        <v>532.4</v>
      </c>
      <c r="P126" s="229"/>
      <c r="Q126" s="229">
        <f>SUM(Q127:Q138)</f>
        <v>0</v>
      </c>
      <c r="R126" s="229"/>
      <c r="S126" s="229"/>
      <c r="T126" s="230"/>
      <c r="U126" s="224"/>
      <c r="V126" s="224">
        <f>SUM(V127:V138)</f>
        <v>19.760000000000002</v>
      </c>
      <c r="W126" s="224"/>
      <c r="X126" s="224"/>
      <c r="AG126" t="s">
        <v>105</v>
      </c>
    </row>
    <row r="127" spans="1:60" ht="33.75" outlineLevel="1" x14ac:dyDescent="0.2">
      <c r="A127" s="231">
        <v>24</v>
      </c>
      <c r="B127" s="232" t="s">
        <v>223</v>
      </c>
      <c r="C127" s="250" t="s">
        <v>224</v>
      </c>
      <c r="D127" s="233" t="s">
        <v>108</v>
      </c>
      <c r="E127" s="234">
        <v>658.5</v>
      </c>
      <c r="F127" s="235"/>
      <c r="G127" s="236">
        <f>ROUND(E127*F127,2)</f>
        <v>0</v>
      </c>
      <c r="H127" s="235"/>
      <c r="I127" s="236">
        <f>ROUND(E127*H127,2)</f>
        <v>0</v>
      </c>
      <c r="J127" s="235"/>
      <c r="K127" s="236">
        <f>ROUND(E127*J127,2)</f>
        <v>0</v>
      </c>
      <c r="L127" s="236">
        <v>21</v>
      </c>
      <c r="M127" s="236">
        <f>G127*(1+L127/100)</f>
        <v>0</v>
      </c>
      <c r="N127" s="236">
        <v>0</v>
      </c>
      <c r="O127" s="236">
        <f>ROUND(E127*N127,2)</f>
        <v>0</v>
      </c>
      <c r="P127" s="236">
        <v>0</v>
      </c>
      <c r="Q127" s="236">
        <f>ROUND(E127*P127,2)</f>
        <v>0</v>
      </c>
      <c r="R127" s="236"/>
      <c r="S127" s="236" t="s">
        <v>109</v>
      </c>
      <c r="T127" s="237" t="s">
        <v>110</v>
      </c>
      <c r="U127" s="221">
        <v>0</v>
      </c>
      <c r="V127" s="221">
        <f>ROUND(E127*U127,2)</f>
        <v>0</v>
      </c>
      <c r="W127" s="221"/>
      <c r="X127" s="221" t="s">
        <v>111</v>
      </c>
      <c r="Y127" s="212"/>
      <c r="Z127" s="212"/>
      <c r="AA127" s="212"/>
      <c r="AB127" s="212"/>
      <c r="AC127" s="212"/>
      <c r="AD127" s="212"/>
      <c r="AE127" s="212"/>
      <c r="AF127" s="212"/>
      <c r="AG127" s="212" t="s">
        <v>112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9"/>
      <c r="B128" s="220"/>
      <c r="C128" s="251" t="s">
        <v>225</v>
      </c>
      <c r="D128" s="238"/>
      <c r="E128" s="238"/>
      <c r="F128" s="238"/>
      <c r="G128" s="238"/>
      <c r="H128" s="221"/>
      <c r="I128" s="221"/>
      <c r="J128" s="221"/>
      <c r="K128" s="221"/>
      <c r="L128" s="221"/>
      <c r="M128" s="221"/>
      <c r="N128" s="221"/>
      <c r="O128" s="221"/>
      <c r="P128" s="221"/>
      <c r="Q128" s="221"/>
      <c r="R128" s="221"/>
      <c r="S128" s="221"/>
      <c r="T128" s="221"/>
      <c r="U128" s="221"/>
      <c r="V128" s="221"/>
      <c r="W128" s="221"/>
      <c r="X128" s="221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114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9"/>
      <c r="B129" s="220"/>
      <c r="C129" s="252" t="s">
        <v>115</v>
      </c>
      <c r="D129" s="222"/>
      <c r="E129" s="223"/>
      <c r="F129" s="221"/>
      <c r="G129" s="221"/>
      <c r="H129" s="221"/>
      <c r="I129" s="221"/>
      <c r="J129" s="221"/>
      <c r="K129" s="221"/>
      <c r="L129" s="221"/>
      <c r="M129" s="221"/>
      <c r="N129" s="221"/>
      <c r="O129" s="221"/>
      <c r="P129" s="221"/>
      <c r="Q129" s="221"/>
      <c r="R129" s="221"/>
      <c r="S129" s="221"/>
      <c r="T129" s="221"/>
      <c r="U129" s="221"/>
      <c r="V129" s="221"/>
      <c r="W129" s="221"/>
      <c r="X129" s="221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116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19"/>
      <c r="B130" s="220"/>
      <c r="C130" s="252" t="s">
        <v>226</v>
      </c>
      <c r="D130" s="222"/>
      <c r="E130" s="223">
        <v>486</v>
      </c>
      <c r="F130" s="221"/>
      <c r="G130" s="221"/>
      <c r="H130" s="221"/>
      <c r="I130" s="221"/>
      <c r="J130" s="221"/>
      <c r="K130" s="221"/>
      <c r="L130" s="221"/>
      <c r="M130" s="221"/>
      <c r="N130" s="221"/>
      <c r="O130" s="221"/>
      <c r="P130" s="221"/>
      <c r="Q130" s="221"/>
      <c r="R130" s="221"/>
      <c r="S130" s="221"/>
      <c r="T130" s="221"/>
      <c r="U130" s="221"/>
      <c r="V130" s="221"/>
      <c r="W130" s="221"/>
      <c r="X130" s="221"/>
      <c r="Y130" s="212"/>
      <c r="Z130" s="212"/>
      <c r="AA130" s="212"/>
      <c r="AB130" s="212"/>
      <c r="AC130" s="212"/>
      <c r="AD130" s="212"/>
      <c r="AE130" s="212"/>
      <c r="AF130" s="212"/>
      <c r="AG130" s="212" t="s">
        <v>116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19"/>
      <c r="B131" s="220"/>
      <c r="C131" s="252" t="s">
        <v>227</v>
      </c>
      <c r="D131" s="222"/>
      <c r="E131" s="223">
        <v>172.5</v>
      </c>
      <c r="F131" s="221"/>
      <c r="G131" s="221"/>
      <c r="H131" s="221"/>
      <c r="I131" s="221"/>
      <c r="J131" s="221"/>
      <c r="K131" s="221"/>
      <c r="L131" s="221"/>
      <c r="M131" s="221"/>
      <c r="N131" s="221"/>
      <c r="O131" s="221"/>
      <c r="P131" s="221"/>
      <c r="Q131" s="221"/>
      <c r="R131" s="221"/>
      <c r="S131" s="221"/>
      <c r="T131" s="221"/>
      <c r="U131" s="221"/>
      <c r="V131" s="221"/>
      <c r="W131" s="221"/>
      <c r="X131" s="221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116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31">
        <v>25</v>
      </c>
      <c r="B132" s="232" t="s">
        <v>228</v>
      </c>
      <c r="C132" s="250" t="s">
        <v>229</v>
      </c>
      <c r="D132" s="233" t="s">
        <v>172</v>
      </c>
      <c r="E132" s="234">
        <v>242</v>
      </c>
      <c r="F132" s="235"/>
      <c r="G132" s="236">
        <f>ROUND(E132*F132,2)</f>
        <v>0</v>
      </c>
      <c r="H132" s="235"/>
      <c r="I132" s="236">
        <f>ROUND(E132*H132,2)</f>
        <v>0</v>
      </c>
      <c r="J132" s="235"/>
      <c r="K132" s="236">
        <f>ROUND(E132*J132,2)</f>
        <v>0</v>
      </c>
      <c r="L132" s="236">
        <v>21</v>
      </c>
      <c r="M132" s="236">
        <f>G132*(1+L132/100)</f>
        <v>0</v>
      </c>
      <c r="N132" s="236">
        <v>1</v>
      </c>
      <c r="O132" s="236">
        <f>ROUND(E132*N132,2)</f>
        <v>242</v>
      </c>
      <c r="P132" s="236">
        <v>0</v>
      </c>
      <c r="Q132" s="236">
        <f>ROUND(E132*P132,2)</f>
        <v>0</v>
      </c>
      <c r="R132" s="236"/>
      <c r="S132" s="236" t="s">
        <v>109</v>
      </c>
      <c r="T132" s="237" t="s">
        <v>110</v>
      </c>
      <c r="U132" s="221">
        <v>0</v>
      </c>
      <c r="V132" s="221">
        <f>ROUND(E132*U132,2)</f>
        <v>0</v>
      </c>
      <c r="W132" s="221"/>
      <c r="X132" s="221" t="s">
        <v>194</v>
      </c>
      <c r="Y132" s="212"/>
      <c r="Z132" s="212"/>
      <c r="AA132" s="212"/>
      <c r="AB132" s="212"/>
      <c r="AC132" s="212"/>
      <c r="AD132" s="212"/>
      <c r="AE132" s="212"/>
      <c r="AF132" s="212"/>
      <c r="AG132" s="212" t="s">
        <v>195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9"/>
      <c r="B133" s="220"/>
      <c r="C133" s="252" t="s">
        <v>115</v>
      </c>
      <c r="D133" s="222"/>
      <c r="E133" s="223"/>
      <c r="F133" s="221"/>
      <c r="G133" s="221"/>
      <c r="H133" s="221"/>
      <c r="I133" s="221"/>
      <c r="J133" s="221"/>
      <c r="K133" s="221"/>
      <c r="L133" s="221"/>
      <c r="M133" s="221"/>
      <c r="N133" s="221"/>
      <c r="O133" s="221"/>
      <c r="P133" s="221"/>
      <c r="Q133" s="221"/>
      <c r="R133" s="221"/>
      <c r="S133" s="221"/>
      <c r="T133" s="221"/>
      <c r="U133" s="221"/>
      <c r="V133" s="221"/>
      <c r="W133" s="221"/>
      <c r="X133" s="221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116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9"/>
      <c r="B134" s="220"/>
      <c r="C134" s="252" t="s">
        <v>230</v>
      </c>
      <c r="D134" s="222"/>
      <c r="E134" s="223">
        <v>242</v>
      </c>
      <c r="F134" s="221"/>
      <c r="G134" s="221"/>
      <c r="H134" s="221"/>
      <c r="I134" s="221"/>
      <c r="J134" s="221"/>
      <c r="K134" s="221"/>
      <c r="L134" s="221"/>
      <c r="M134" s="221"/>
      <c r="N134" s="221"/>
      <c r="O134" s="221"/>
      <c r="P134" s="221"/>
      <c r="Q134" s="221"/>
      <c r="R134" s="221"/>
      <c r="S134" s="221"/>
      <c r="T134" s="221"/>
      <c r="U134" s="221"/>
      <c r="V134" s="221"/>
      <c r="W134" s="221"/>
      <c r="X134" s="221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116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ht="22.5" outlineLevel="1" x14ac:dyDescent="0.2">
      <c r="A135" s="231">
        <v>26</v>
      </c>
      <c r="B135" s="232" t="s">
        <v>231</v>
      </c>
      <c r="C135" s="250" t="s">
        <v>232</v>
      </c>
      <c r="D135" s="233" t="s">
        <v>108</v>
      </c>
      <c r="E135" s="234">
        <v>658.5</v>
      </c>
      <c r="F135" s="235"/>
      <c r="G135" s="236">
        <f>ROUND(E135*F135,2)</f>
        <v>0</v>
      </c>
      <c r="H135" s="235"/>
      <c r="I135" s="236">
        <f>ROUND(E135*H135,2)</f>
        <v>0</v>
      </c>
      <c r="J135" s="235"/>
      <c r="K135" s="236">
        <f>ROUND(E135*J135,2)</f>
        <v>0</v>
      </c>
      <c r="L135" s="236">
        <v>21</v>
      </c>
      <c r="M135" s="236">
        <f>G135*(1+L135/100)</f>
        <v>0</v>
      </c>
      <c r="N135" s="236">
        <v>0.441</v>
      </c>
      <c r="O135" s="236">
        <f>ROUND(E135*N135,2)</f>
        <v>290.39999999999998</v>
      </c>
      <c r="P135" s="236">
        <v>0</v>
      </c>
      <c r="Q135" s="236">
        <f>ROUND(E135*P135,2)</f>
        <v>0</v>
      </c>
      <c r="R135" s="236" t="s">
        <v>233</v>
      </c>
      <c r="S135" s="236" t="s">
        <v>180</v>
      </c>
      <c r="T135" s="237" t="s">
        <v>181</v>
      </c>
      <c r="U135" s="221">
        <v>0.03</v>
      </c>
      <c r="V135" s="221">
        <f>ROUND(E135*U135,2)</f>
        <v>19.760000000000002</v>
      </c>
      <c r="W135" s="221"/>
      <c r="X135" s="221" t="s">
        <v>111</v>
      </c>
      <c r="Y135" s="212"/>
      <c r="Z135" s="212"/>
      <c r="AA135" s="212"/>
      <c r="AB135" s="212"/>
      <c r="AC135" s="212"/>
      <c r="AD135" s="212"/>
      <c r="AE135" s="212"/>
      <c r="AF135" s="212"/>
      <c r="AG135" s="212" t="s">
        <v>112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19"/>
      <c r="B136" s="220"/>
      <c r="C136" s="252" t="s">
        <v>115</v>
      </c>
      <c r="D136" s="222"/>
      <c r="E136" s="223"/>
      <c r="F136" s="221"/>
      <c r="G136" s="221"/>
      <c r="H136" s="221"/>
      <c r="I136" s="221"/>
      <c r="J136" s="221"/>
      <c r="K136" s="221"/>
      <c r="L136" s="221"/>
      <c r="M136" s="221"/>
      <c r="N136" s="221"/>
      <c r="O136" s="221"/>
      <c r="P136" s="221"/>
      <c r="Q136" s="221"/>
      <c r="R136" s="221"/>
      <c r="S136" s="221"/>
      <c r="T136" s="221"/>
      <c r="U136" s="221"/>
      <c r="V136" s="221"/>
      <c r="W136" s="221"/>
      <c r="X136" s="221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116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9"/>
      <c r="B137" s="220"/>
      <c r="C137" s="252" t="s">
        <v>226</v>
      </c>
      <c r="D137" s="222"/>
      <c r="E137" s="223">
        <v>486</v>
      </c>
      <c r="F137" s="221"/>
      <c r="G137" s="221"/>
      <c r="H137" s="221"/>
      <c r="I137" s="221"/>
      <c r="J137" s="221"/>
      <c r="K137" s="221"/>
      <c r="L137" s="221"/>
      <c r="M137" s="221"/>
      <c r="N137" s="221"/>
      <c r="O137" s="221"/>
      <c r="P137" s="221"/>
      <c r="Q137" s="221"/>
      <c r="R137" s="221"/>
      <c r="S137" s="221"/>
      <c r="T137" s="221"/>
      <c r="U137" s="221"/>
      <c r="V137" s="221"/>
      <c r="W137" s="221"/>
      <c r="X137" s="221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116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9"/>
      <c r="B138" s="220"/>
      <c r="C138" s="252" t="s">
        <v>227</v>
      </c>
      <c r="D138" s="222"/>
      <c r="E138" s="223">
        <v>172.5</v>
      </c>
      <c r="F138" s="221"/>
      <c r="G138" s="221"/>
      <c r="H138" s="221"/>
      <c r="I138" s="221"/>
      <c r="J138" s="221"/>
      <c r="K138" s="221"/>
      <c r="L138" s="221"/>
      <c r="M138" s="221"/>
      <c r="N138" s="221"/>
      <c r="O138" s="221"/>
      <c r="P138" s="221"/>
      <c r="Q138" s="221"/>
      <c r="R138" s="221"/>
      <c r="S138" s="221"/>
      <c r="T138" s="221"/>
      <c r="U138" s="221"/>
      <c r="V138" s="221"/>
      <c r="W138" s="221"/>
      <c r="X138" s="221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116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x14ac:dyDescent="0.2">
      <c r="A139" s="225" t="s">
        <v>104</v>
      </c>
      <c r="B139" s="226" t="s">
        <v>62</v>
      </c>
      <c r="C139" s="249" t="s">
        <v>63</v>
      </c>
      <c r="D139" s="227"/>
      <c r="E139" s="228"/>
      <c r="F139" s="229"/>
      <c r="G139" s="229">
        <f>SUMIF(AG140:AG176,"&lt;&gt;NOR",G140:G176)</f>
        <v>0</v>
      </c>
      <c r="H139" s="229"/>
      <c r="I139" s="229">
        <f>SUM(I140:I176)</f>
        <v>0</v>
      </c>
      <c r="J139" s="229"/>
      <c r="K139" s="229">
        <f>SUM(K140:K176)</f>
        <v>0</v>
      </c>
      <c r="L139" s="229"/>
      <c r="M139" s="229">
        <f>SUM(M140:M176)</f>
        <v>0</v>
      </c>
      <c r="N139" s="229"/>
      <c r="O139" s="229">
        <f>SUM(O140:O176)</f>
        <v>0.62</v>
      </c>
      <c r="P139" s="229"/>
      <c r="Q139" s="229">
        <f>SUM(Q140:Q176)</f>
        <v>0</v>
      </c>
      <c r="R139" s="229"/>
      <c r="S139" s="229"/>
      <c r="T139" s="230"/>
      <c r="U139" s="224"/>
      <c r="V139" s="224">
        <f>SUM(V140:V176)</f>
        <v>23.109999999999996</v>
      </c>
      <c r="W139" s="224"/>
      <c r="X139" s="224"/>
      <c r="AG139" t="s">
        <v>105</v>
      </c>
    </row>
    <row r="140" spans="1:60" ht="22.5" outlineLevel="1" x14ac:dyDescent="0.2">
      <c r="A140" s="231">
        <v>27</v>
      </c>
      <c r="B140" s="232" t="s">
        <v>234</v>
      </c>
      <c r="C140" s="250" t="s">
        <v>235</v>
      </c>
      <c r="D140" s="233" t="s">
        <v>236</v>
      </c>
      <c r="E140" s="234">
        <v>112.3</v>
      </c>
      <c r="F140" s="235"/>
      <c r="G140" s="236">
        <f>ROUND(E140*F140,2)</f>
        <v>0</v>
      </c>
      <c r="H140" s="235"/>
      <c r="I140" s="236">
        <f>ROUND(E140*H140,2)</f>
        <v>0</v>
      </c>
      <c r="J140" s="235"/>
      <c r="K140" s="236">
        <f>ROUND(E140*J140,2)</f>
        <v>0</v>
      </c>
      <c r="L140" s="236">
        <v>21</v>
      </c>
      <c r="M140" s="236">
        <f>G140*(1+L140/100)</f>
        <v>0</v>
      </c>
      <c r="N140" s="236">
        <v>1.1E-4</v>
      </c>
      <c r="O140" s="236">
        <f>ROUND(E140*N140,2)</f>
        <v>0.01</v>
      </c>
      <c r="P140" s="236">
        <v>0</v>
      </c>
      <c r="Q140" s="236">
        <f>ROUND(E140*P140,2)</f>
        <v>0</v>
      </c>
      <c r="R140" s="236" t="s">
        <v>201</v>
      </c>
      <c r="S140" s="236" t="s">
        <v>180</v>
      </c>
      <c r="T140" s="237" t="s">
        <v>180</v>
      </c>
      <c r="U140" s="221">
        <v>0.13</v>
      </c>
      <c r="V140" s="221">
        <f>ROUND(E140*U140,2)</f>
        <v>14.6</v>
      </c>
      <c r="W140" s="221"/>
      <c r="X140" s="221" t="s">
        <v>111</v>
      </c>
      <c r="Y140" s="212"/>
      <c r="Z140" s="212"/>
      <c r="AA140" s="212"/>
      <c r="AB140" s="212"/>
      <c r="AC140" s="212"/>
      <c r="AD140" s="212"/>
      <c r="AE140" s="212"/>
      <c r="AF140" s="212"/>
      <c r="AG140" s="212" t="s">
        <v>112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19"/>
      <c r="B141" s="220"/>
      <c r="C141" s="253" t="s">
        <v>204</v>
      </c>
      <c r="D141" s="240"/>
      <c r="E141" s="240"/>
      <c r="F141" s="240"/>
      <c r="G141" s="240"/>
      <c r="H141" s="221"/>
      <c r="I141" s="221"/>
      <c r="J141" s="221"/>
      <c r="K141" s="221"/>
      <c r="L141" s="221"/>
      <c r="M141" s="221"/>
      <c r="N141" s="221"/>
      <c r="O141" s="221"/>
      <c r="P141" s="221"/>
      <c r="Q141" s="221"/>
      <c r="R141" s="221"/>
      <c r="S141" s="221"/>
      <c r="T141" s="221"/>
      <c r="U141" s="221"/>
      <c r="V141" s="221"/>
      <c r="W141" s="221"/>
      <c r="X141" s="221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183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19"/>
      <c r="B142" s="220"/>
      <c r="C142" s="252" t="s">
        <v>115</v>
      </c>
      <c r="D142" s="222"/>
      <c r="E142" s="223"/>
      <c r="F142" s="221"/>
      <c r="G142" s="221"/>
      <c r="H142" s="221"/>
      <c r="I142" s="221"/>
      <c r="J142" s="221"/>
      <c r="K142" s="221"/>
      <c r="L142" s="221"/>
      <c r="M142" s="221"/>
      <c r="N142" s="221"/>
      <c r="O142" s="221"/>
      <c r="P142" s="221"/>
      <c r="Q142" s="221"/>
      <c r="R142" s="221"/>
      <c r="S142" s="221"/>
      <c r="T142" s="221"/>
      <c r="U142" s="221"/>
      <c r="V142" s="221"/>
      <c r="W142" s="221"/>
      <c r="X142" s="221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116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19"/>
      <c r="B143" s="220"/>
      <c r="C143" s="252" t="s">
        <v>237</v>
      </c>
      <c r="D143" s="222"/>
      <c r="E143" s="223">
        <v>107.3</v>
      </c>
      <c r="F143" s="221"/>
      <c r="G143" s="221"/>
      <c r="H143" s="221"/>
      <c r="I143" s="221"/>
      <c r="J143" s="221"/>
      <c r="K143" s="221"/>
      <c r="L143" s="221"/>
      <c r="M143" s="221"/>
      <c r="N143" s="221"/>
      <c r="O143" s="221"/>
      <c r="P143" s="221"/>
      <c r="Q143" s="221"/>
      <c r="R143" s="221"/>
      <c r="S143" s="221"/>
      <c r="T143" s="221"/>
      <c r="U143" s="221"/>
      <c r="V143" s="221"/>
      <c r="W143" s="221"/>
      <c r="X143" s="221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116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19"/>
      <c r="B144" s="220"/>
      <c r="C144" s="252" t="s">
        <v>238</v>
      </c>
      <c r="D144" s="222"/>
      <c r="E144" s="223"/>
      <c r="F144" s="221"/>
      <c r="G144" s="221"/>
      <c r="H144" s="221"/>
      <c r="I144" s="221"/>
      <c r="J144" s="221"/>
      <c r="K144" s="221"/>
      <c r="L144" s="221"/>
      <c r="M144" s="221"/>
      <c r="N144" s="221"/>
      <c r="O144" s="221"/>
      <c r="P144" s="221"/>
      <c r="Q144" s="221"/>
      <c r="R144" s="221"/>
      <c r="S144" s="221"/>
      <c r="T144" s="221"/>
      <c r="U144" s="221"/>
      <c r="V144" s="221"/>
      <c r="W144" s="221"/>
      <c r="X144" s="221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116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19"/>
      <c r="B145" s="220"/>
      <c r="C145" s="252" t="s">
        <v>60</v>
      </c>
      <c r="D145" s="222"/>
      <c r="E145" s="223">
        <v>5</v>
      </c>
      <c r="F145" s="221"/>
      <c r="G145" s="221"/>
      <c r="H145" s="221"/>
      <c r="I145" s="221"/>
      <c r="J145" s="221"/>
      <c r="K145" s="221"/>
      <c r="L145" s="221"/>
      <c r="M145" s="221"/>
      <c r="N145" s="221"/>
      <c r="O145" s="221"/>
      <c r="P145" s="221"/>
      <c r="Q145" s="221"/>
      <c r="R145" s="221"/>
      <c r="S145" s="221"/>
      <c r="T145" s="221"/>
      <c r="U145" s="221"/>
      <c r="V145" s="221"/>
      <c r="W145" s="221"/>
      <c r="X145" s="221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116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ht="22.5" outlineLevel="1" x14ac:dyDescent="0.2">
      <c r="A146" s="231">
        <v>28</v>
      </c>
      <c r="B146" s="232" t="s">
        <v>239</v>
      </c>
      <c r="C146" s="250" t="s">
        <v>240</v>
      </c>
      <c r="D146" s="233" t="s">
        <v>236</v>
      </c>
      <c r="E146" s="234">
        <v>13.7</v>
      </c>
      <c r="F146" s="235"/>
      <c r="G146" s="236">
        <f>ROUND(E146*F146,2)</f>
        <v>0</v>
      </c>
      <c r="H146" s="235"/>
      <c r="I146" s="236">
        <f>ROUND(E146*H146,2)</f>
        <v>0</v>
      </c>
      <c r="J146" s="235"/>
      <c r="K146" s="236">
        <f>ROUND(E146*J146,2)</f>
        <v>0</v>
      </c>
      <c r="L146" s="236">
        <v>21</v>
      </c>
      <c r="M146" s="236">
        <f>G146*(1+L146/100)</f>
        <v>0</v>
      </c>
      <c r="N146" s="236">
        <v>1E-4</v>
      </c>
      <c r="O146" s="236">
        <f>ROUND(E146*N146,2)</f>
        <v>0</v>
      </c>
      <c r="P146" s="236">
        <v>0</v>
      </c>
      <c r="Q146" s="236">
        <f>ROUND(E146*P146,2)</f>
        <v>0</v>
      </c>
      <c r="R146" s="236" t="s">
        <v>201</v>
      </c>
      <c r="S146" s="236" t="s">
        <v>180</v>
      </c>
      <c r="T146" s="237" t="s">
        <v>202</v>
      </c>
      <c r="U146" s="221">
        <v>0.12</v>
      </c>
      <c r="V146" s="221">
        <f>ROUND(E146*U146,2)</f>
        <v>1.64</v>
      </c>
      <c r="W146" s="221"/>
      <c r="X146" s="221" t="s">
        <v>111</v>
      </c>
      <c r="Y146" s="212"/>
      <c r="Z146" s="212"/>
      <c r="AA146" s="212"/>
      <c r="AB146" s="212"/>
      <c r="AC146" s="212"/>
      <c r="AD146" s="212"/>
      <c r="AE146" s="212"/>
      <c r="AF146" s="212"/>
      <c r="AG146" s="212" t="s">
        <v>203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19"/>
      <c r="B147" s="220"/>
      <c r="C147" s="253" t="s">
        <v>204</v>
      </c>
      <c r="D147" s="240"/>
      <c r="E147" s="240"/>
      <c r="F147" s="240"/>
      <c r="G147" s="240"/>
      <c r="H147" s="221"/>
      <c r="I147" s="221"/>
      <c r="J147" s="221"/>
      <c r="K147" s="221"/>
      <c r="L147" s="221"/>
      <c r="M147" s="221"/>
      <c r="N147" s="221"/>
      <c r="O147" s="221"/>
      <c r="P147" s="221"/>
      <c r="Q147" s="221"/>
      <c r="R147" s="221"/>
      <c r="S147" s="221"/>
      <c r="T147" s="221"/>
      <c r="U147" s="221"/>
      <c r="V147" s="221"/>
      <c r="W147" s="221"/>
      <c r="X147" s="221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183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ht="22.5" outlineLevel="1" x14ac:dyDescent="0.2">
      <c r="A148" s="231">
        <v>29</v>
      </c>
      <c r="B148" s="232" t="s">
        <v>241</v>
      </c>
      <c r="C148" s="250" t="s">
        <v>242</v>
      </c>
      <c r="D148" s="233" t="s">
        <v>236</v>
      </c>
      <c r="E148" s="234">
        <v>4</v>
      </c>
      <c r="F148" s="235"/>
      <c r="G148" s="236">
        <f>ROUND(E148*F148,2)</f>
        <v>0</v>
      </c>
      <c r="H148" s="235"/>
      <c r="I148" s="236">
        <f>ROUND(E148*H148,2)</f>
        <v>0</v>
      </c>
      <c r="J148" s="235"/>
      <c r="K148" s="236">
        <f>ROUND(E148*J148,2)</f>
        <v>0</v>
      </c>
      <c r="L148" s="236">
        <v>21</v>
      </c>
      <c r="M148" s="236">
        <f>G148*(1+L148/100)</f>
        <v>0</v>
      </c>
      <c r="N148" s="236">
        <v>2.0000000000000002E-5</v>
      </c>
      <c r="O148" s="236">
        <f>ROUND(E148*N148,2)</f>
        <v>0</v>
      </c>
      <c r="P148" s="236">
        <v>0</v>
      </c>
      <c r="Q148" s="236">
        <f>ROUND(E148*P148,2)</f>
        <v>0</v>
      </c>
      <c r="R148" s="236" t="s">
        <v>201</v>
      </c>
      <c r="S148" s="236" t="s">
        <v>180</v>
      </c>
      <c r="T148" s="237" t="s">
        <v>180</v>
      </c>
      <c r="U148" s="221">
        <v>0.107</v>
      </c>
      <c r="V148" s="221">
        <f>ROUND(E148*U148,2)</f>
        <v>0.43</v>
      </c>
      <c r="W148" s="221"/>
      <c r="X148" s="221" t="s">
        <v>111</v>
      </c>
      <c r="Y148" s="212"/>
      <c r="Z148" s="212"/>
      <c r="AA148" s="212"/>
      <c r="AB148" s="212"/>
      <c r="AC148" s="212"/>
      <c r="AD148" s="212"/>
      <c r="AE148" s="212"/>
      <c r="AF148" s="212"/>
      <c r="AG148" s="212" t="s">
        <v>203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9"/>
      <c r="B149" s="220"/>
      <c r="C149" s="253" t="s">
        <v>204</v>
      </c>
      <c r="D149" s="240"/>
      <c r="E149" s="240"/>
      <c r="F149" s="240"/>
      <c r="G149" s="240"/>
      <c r="H149" s="221"/>
      <c r="I149" s="221"/>
      <c r="J149" s="221"/>
      <c r="K149" s="221"/>
      <c r="L149" s="221"/>
      <c r="M149" s="221"/>
      <c r="N149" s="221"/>
      <c r="O149" s="221"/>
      <c r="P149" s="221"/>
      <c r="Q149" s="221"/>
      <c r="R149" s="221"/>
      <c r="S149" s="221"/>
      <c r="T149" s="221"/>
      <c r="U149" s="221"/>
      <c r="V149" s="221"/>
      <c r="W149" s="221"/>
      <c r="X149" s="221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183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ht="22.5" outlineLevel="1" x14ac:dyDescent="0.2">
      <c r="A150" s="241">
        <v>30</v>
      </c>
      <c r="B150" s="242" t="s">
        <v>243</v>
      </c>
      <c r="C150" s="254" t="s">
        <v>244</v>
      </c>
      <c r="D150" s="243" t="s">
        <v>236</v>
      </c>
      <c r="E150" s="244">
        <v>52</v>
      </c>
      <c r="F150" s="245"/>
      <c r="G150" s="246">
        <f>ROUND(E150*F150,2)</f>
        <v>0</v>
      </c>
      <c r="H150" s="245"/>
      <c r="I150" s="246">
        <f>ROUND(E150*H150,2)</f>
        <v>0</v>
      </c>
      <c r="J150" s="245"/>
      <c r="K150" s="246">
        <f>ROUND(E150*J150,2)</f>
        <v>0</v>
      </c>
      <c r="L150" s="246">
        <v>21</v>
      </c>
      <c r="M150" s="246">
        <f>G150*(1+L150/100)</f>
        <v>0</v>
      </c>
      <c r="N150" s="246">
        <v>1.06E-3</v>
      </c>
      <c r="O150" s="246">
        <f>ROUND(E150*N150,2)</f>
        <v>0.06</v>
      </c>
      <c r="P150" s="246">
        <v>0</v>
      </c>
      <c r="Q150" s="246">
        <f>ROUND(E150*P150,2)</f>
        <v>0</v>
      </c>
      <c r="R150" s="246" t="s">
        <v>208</v>
      </c>
      <c r="S150" s="246" t="s">
        <v>180</v>
      </c>
      <c r="T150" s="247" t="s">
        <v>180</v>
      </c>
      <c r="U150" s="221">
        <v>0</v>
      </c>
      <c r="V150" s="221">
        <f>ROUND(E150*U150,2)</f>
        <v>0</v>
      </c>
      <c r="W150" s="221"/>
      <c r="X150" s="221" t="s">
        <v>194</v>
      </c>
      <c r="Y150" s="212"/>
      <c r="Z150" s="212"/>
      <c r="AA150" s="212"/>
      <c r="AB150" s="212"/>
      <c r="AC150" s="212"/>
      <c r="AD150" s="212"/>
      <c r="AE150" s="212"/>
      <c r="AF150" s="212"/>
      <c r="AG150" s="212" t="s">
        <v>209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ht="22.5" outlineLevel="1" x14ac:dyDescent="0.2">
      <c r="A151" s="231">
        <v>31</v>
      </c>
      <c r="B151" s="232" t="s">
        <v>245</v>
      </c>
      <c r="C151" s="250" t="s">
        <v>246</v>
      </c>
      <c r="D151" s="233" t="s">
        <v>236</v>
      </c>
      <c r="E151" s="234">
        <v>52</v>
      </c>
      <c r="F151" s="235"/>
      <c r="G151" s="236">
        <f>ROUND(E151*F151,2)</f>
        <v>0</v>
      </c>
      <c r="H151" s="235"/>
      <c r="I151" s="236">
        <f>ROUND(E151*H151,2)</f>
        <v>0</v>
      </c>
      <c r="J151" s="235"/>
      <c r="K151" s="236">
        <f>ROUND(E151*J151,2)</f>
        <v>0</v>
      </c>
      <c r="L151" s="236">
        <v>21</v>
      </c>
      <c r="M151" s="236">
        <f>G151*(1+L151/100)</f>
        <v>0</v>
      </c>
      <c r="N151" s="236">
        <v>0</v>
      </c>
      <c r="O151" s="236">
        <f>ROUND(E151*N151,2)</f>
        <v>0</v>
      </c>
      <c r="P151" s="236">
        <v>0</v>
      </c>
      <c r="Q151" s="236">
        <f>ROUND(E151*P151,2)</f>
        <v>0</v>
      </c>
      <c r="R151" s="236" t="s">
        <v>201</v>
      </c>
      <c r="S151" s="236" t="s">
        <v>180</v>
      </c>
      <c r="T151" s="237" t="s">
        <v>202</v>
      </c>
      <c r="U151" s="221">
        <v>5.3999999999999999E-2</v>
      </c>
      <c r="V151" s="221">
        <f>ROUND(E151*U151,2)</f>
        <v>2.81</v>
      </c>
      <c r="W151" s="221"/>
      <c r="X151" s="221" t="s">
        <v>111</v>
      </c>
      <c r="Y151" s="212"/>
      <c r="Z151" s="212"/>
      <c r="AA151" s="212"/>
      <c r="AB151" s="212"/>
      <c r="AC151" s="212"/>
      <c r="AD151" s="212"/>
      <c r="AE151" s="212"/>
      <c r="AF151" s="212"/>
      <c r="AG151" s="212" t="s">
        <v>203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19"/>
      <c r="B152" s="220"/>
      <c r="C152" s="253" t="s">
        <v>204</v>
      </c>
      <c r="D152" s="240"/>
      <c r="E152" s="240"/>
      <c r="F152" s="240"/>
      <c r="G152" s="240"/>
      <c r="H152" s="221"/>
      <c r="I152" s="221"/>
      <c r="J152" s="221"/>
      <c r="K152" s="221"/>
      <c r="L152" s="221"/>
      <c r="M152" s="221"/>
      <c r="N152" s="221"/>
      <c r="O152" s="221"/>
      <c r="P152" s="221"/>
      <c r="Q152" s="221"/>
      <c r="R152" s="221"/>
      <c r="S152" s="221"/>
      <c r="T152" s="221"/>
      <c r="U152" s="221"/>
      <c r="V152" s="221"/>
      <c r="W152" s="221"/>
      <c r="X152" s="221"/>
      <c r="Y152" s="212"/>
      <c r="Z152" s="212"/>
      <c r="AA152" s="212"/>
      <c r="AB152" s="212"/>
      <c r="AC152" s="212"/>
      <c r="AD152" s="212"/>
      <c r="AE152" s="212"/>
      <c r="AF152" s="212"/>
      <c r="AG152" s="212" t="s">
        <v>183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41">
        <v>32</v>
      </c>
      <c r="B153" s="242" t="s">
        <v>247</v>
      </c>
      <c r="C153" s="254" t="s">
        <v>248</v>
      </c>
      <c r="D153" s="243" t="s">
        <v>216</v>
      </c>
      <c r="E153" s="244">
        <v>1</v>
      </c>
      <c r="F153" s="245"/>
      <c r="G153" s="246">
        <f>ROUND(E153*F153,2)</f>
        <v>0</v>
      </c>
      <c r="H153" s="245"/>
      <c r="I153" s="246">
        <f>ROUND(E153*H153,2)</f>
        <v>0</v>
      </c>
      <c r="J153" s="245"/>
      <c r="K153" s="246">
        <f>ROUND(E153*J153,2)</f>
        <v>0</v>
      </c>
      <c r="L153" s="246">
        <v>21</v>
      </c>
      <c r="M153" s="246">
        <f>G153*(1+L153/100)</f>
        <v>0</v>
      </c>
      <c r="N153" s="246">
        <v>0</v>
      </c>
      <c r="O153" s="246">
        <f>ROUND(E153*N153,2)</f>
        <v>0</v>
      </c>
      <c r="P153" s="246">
        <v>0</v>
      </c>
      <c r="Q153" s="246">
        <f>ROUND(E153*P153,2)</f>
        <v>0</v>
      </c>
      <c r="R153" s="246"/>
      <c r="S153" s="246" t="s">
        <v>217</v>
      </c>
      <c r="T153" s="247" t="s">
        <v>181</v>
      </c>
      <c r="U153" s="221">
        <v>0</v>
      </c>
      <c r="V153" s="221">
        <f>ROUND(E153*U153,2)</f>
        <v>0</v>
      </c>
      <c r="W153" s="221"/>
      <c r="X153" s="221" t="s">
        <v>111</v>
      </c>
      <c r="Y153" s="212"/>
      <c r="Z153" s="212"/>
      <c r="AA153" s="212"/>
      <c r="AB153" s="212"/>
      <c r="AC153" s="212"/>
      <c r="AD153" s="212"/>
      <c r="AE153" s="212"/>
      <c r="AF153" s="212"/>
      <c r="AG153" s="212" t="s">
        <v>203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41">
        <v>33</v>
      </c>
      <c r="B154" s="242" t="s">
        <v>249</v>
      </c>
      <c r="C154" s="254" t="s">
        <v>250</v>
      </c>
      <c r="D154" s="243" t="s">
        <v>216</v>
      </c>
      <c r="E154" s="244">
        <v>1</v>
      </c>
      <c r="F154" s="245"/>
      <c r="G154" s="246">
        <f>ROUND(E154*F154,2)</f>
        <v>0</v>
      </c>
      <c r="H154" s="245"/>
      <c r="I154" s="246">
        <f>ROUND(E154*H154,2)</f>
        <v>0</v>
      </c>
      <c r="J154" s="245"/>
      <c r="K154" s="246">
        <f>ROUND(E154*J154,2)</f>
        <v>0</v>
      </c>
      <c r="L154" s="246">
        <v>21</v>
      </c>
      <c r="M154" s="246">
        <f>G154*(1+L154/100)</f>
        <v>0</v>
      </c>
      <c r="N154" s="246">
        <v>0</v>
      </c>
      <c r="O154" s="246">
        <f>ROUND(E154*N154,2)</f>
        <v>0</v>
      </c>
      <c r="P154" s="246">
        <v>0</v>
      </c>
      <c r="Q154" s="246">
        <f>ROUND(E154*P154,2)</f>
        <v>0</v>
      </c>
      <c r="R154" s="246"/>
      <c r="S154" s="246" t="s">
        <v>217</v>
      </c>
      <c r="T154" s="247" t="s">
        <v>181</v>
      </c>
      <c r="U154" s="221">
        <v>0</v>
      </c>
      <c r="V154" s="221">
        <f>ROUND(E154*U154,2)</f>
        <v>0</v>
      </c>
      <c r="W154" s="221"/>
      <c r="X154" s="221" t="s">
        <v>111</v>
      </c>
      <c r="Y154" s="212"/>
      <c r="Z154" s="212"/>
      <c r="AA154" s="212"/>
      <c r="AB154" s="212"/>
      <c r="AC154" s="212"/>
      <c r="AD154" s="212"/>
      <c r="AE154" s="212"/>
      <c r="AF154" s="212"/>
      <c r="AG154" s="212" t="s">
        <v>203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ht="22.5" outlineLevel="1" x14ac:dyDescent="0.2">
      <c r="A155" s="241">
        <v>34</v>
      </c>
      <c r="B155" s="242" t="s">
        <v>251</v>
      </c>
      <c r="C155" s="254" t="s">
        <v>252</v>
      </c>
      <c r="D155" s="243" t="s">
        <v>216</v>
      </c>
      <c r="E155" s="244">
        <v>15</v>
      </c>
      <c r="F155" s="245"/>
      <c r="G155" s="246">
        <f>ROUND(E155*F155,2)</f>
        <v>0</v>
      </c>
      <c r="H155" s="245"/>
      <c r="I155" s="246">
        <f>ROUND(E155*H155,2)</f>
        <v>0</v>
      </c>
      <c r="J155" s="245"/>
      <c r="K155" s="246">
        <f>ROUND(E155*J155,2)</f>
        <v>0</v>
      </c>
      <c r="L155" s="246">
        <v>21</v>
      </c>
      <c r="M155" s="246">
        <f>G155*(1+L155/100)</f>
        <v>0</v>
      </c>
      <c r="N155" s="246">
        <v>2.5999999999999999E-3</v>
      </c>
      <c r="O155" s="246">
        <f>ROUND(E155*N155,2)</f>
        <v>0.04</v>
      </c>
      <c r="P155" s="246">
        <v>0</v>
      </c>
      <c r="Q155" s="246">
        <f>ROUND(E155*P155,2)</f>
        <v>0</v>
      </c>
      <c r="R155" s="246" t="s">
        <v>208</v>
      </c>
      <c r="S155" s="246" t="s">
        <v>180</v>
      </c>
      <c r="T155" s="247" t="s">
        <v>180</v>
      </c>
      <c r="U155" s="221">
        <v>0</v>
      </c>
      <c r="V155" s="221">
        <f>ROUND(E155*U155,2)</f>
        <v>0</v>
      </c>
      <c r="W155" s="221"/>
      <c r="X155" s="221" t="s">
        <v>194</v>
      </c>
      <c r="Y155" s="212"/>
      <c r="Z155" s="212"/>
      <c r="AA155" s="212"/>
      <c r="AB155" s="212"/>
      <c r="AC155" s="212"/>
      <c r="AD155" s="212"/>
      <c r="AE155" s="212"/>
      <c r="AF155" s="212"/>
      <c r="AG155" s="212" t="s">
        <v>209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ht="22.5" outlineLevel="1" x14ac:dyDescent="0.2">
      <c r="A156" s="231">
        <v>35</v>
      </c>
      <c r="B156" s="232" t="s">
        <v>253</v>
      </c>
      <c r="C156" s="250" t="s">
        <v>254</v>
      </c>
      <c r="D156" s="233" t="s">
        <v>216</v>
      </c>
      <c r="E156" s="234">
        <v>118</v>
      </c>
      <c r="F156" s="235"/>
      <c r="G156" s="236">
        <f>ROUND(E156*F156,2)</f>
        <v>0</v>
      </c>
      <c r="H156" s="235"/>
      <c r="I156" s="236">
        <f>ROUND(E156*H156,2)</f>
        <v>0</v>
      </c>
      <c r="J156" s="235"/>
      <c r="K156" s="236">
        <f>ROUND(E156*J156,2)</f>
        <v>0</v>
      </c>
      <c r="L156" s="236">
        <v>21</v>
      </c>
      <c r="M156" s="236">
        <f>G156*(1+L156/100)</f>
        <v>0</v>
      </c>
      <c r="N156" s="236">
        <v>4.1000000000000003E-3</v>
      </c>
      <c r="O156" s="236">
        <f>ROUND(E156*N156,2)</f>
        <v>0.48</v>
      </c>
      <c r="P156" s="236">
        <v>0</v>
      </c>
      <c r="Q156" s="236">
        <f>ROUND(E156*P156,2)</f>
        <v>0</v>
      </c>
      <c r="R156" s="236" t="s">
        <v>208</v>
      </c>
      <c r="S156" s="236" t="s">
        <v>180</v>
      </c>
      <c r="T156" s="237" t="s">
        <v>180</v>
      </c>
      <c r="U156" s="221">
        <v>0</v>
      </c>
      <c r="V156" s="221">
        <f>ROUND(E156*U156,2)</f>
        <v>0</v>
      </c>
      <c r="W156" s="221"/>
      <c r="X156" s="221" t="s">
        <v>194</v>
      </c>
      <c r="Y156" s="212"/>
      <c r="Z156" s="212"/>
      <c r="AA156" s="212"/>
      <c r="AB156" s="212"/>
      <c r="AC156" s="212"/>
      <c r="AD156" s="212"/>
      <c r="AE156" s="212"/>
      <c r="AF156" s="212"/>
      <c r="AG156" s="212" t="s">
        <v>195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9"/>
      <c r="B157" s="220"/>
      <c r="C157" s="252" t="s">
        <v>115</v>
      </c>
      <c r="D157" s="222"/>
      <c r="E157" s="223"/>
      <c r="F157" s="221"/>
      <c r="G157" s="221"/>
      <c r="H157" s="221"/>
      <c r="I157" s="221"/>
      <c r="J157" s="221"/>
      <c r="K157" s="221"/>
      <c r="L157" s="221"/>
      <c r="M157" s="221"/>
      <c r="N157" s="221"/>
      <c r="O157" s="221"/>
      <c r="P157" s="221"/>
      <c r="Q157" s="221"/>
      <c r="R157" s="221"/>
      <c r="S157" s="221"/>
      <c r="T157" s="221"/>
      <c r="U157" s="221"/>
      <c r="V157" s="221"/>
      <c r="W157" s="221"/>
      <c r="X157" s="221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116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19"/>
      <c r="B158" s="220"/>
      <c r="C158" s="252" t="s">
        <v>255</v>
      </c>
      <c r="D158" s="222"/>
      <c r="E158" s="223">
        <v>118</v>
      </c>
      <c r="F158" s="221"/>
      <c r="G158" s="221"/>
      <c r="H158" s="221"/>
      <c r="I158" s="221"/>
      <c r="J158" s="221"/>
      <c r="K158" s="221"/>
      <c r="L158" s="221"/>
      <c r="M158" s="221"/>
      <c r="N158" s="221"/>
      <c r="O158" s="221"/>
      <c r="P158" s="221"/>
      <c r="Q158" s="221"/>
      <c r="R158" s="221"/>
      <c r="S158" s="221"/>
      <c r="T158" s="221"/>
      <c r="U158" s="221"/>
      <c r="V158" s="221"/>
      <c r="W158" s="221"/>
      <c r="X158" s="221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116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ht="22.5" outlineLevel="1" x14ac:dyDescent="0.2">
      <c r="A159" s="231">
        <v>36</v>
      </c>
      <c r="B159" s="232" t="s">
        <v>256</v>
      </c>
      <c r="C159" s="250" t="s">
        <v>257</v>
      </c>
      <c r="D159" s="233" t="s">
        <v>216</v>
      </c>
      <c r="E159" s="234">
        <v>11</v>
      </c>
      <c r="F159" s="235"/>
      <c r="G159" s="236">
        <f>ROUND(E159*F159,2)</f>
        <v>0</v>
      </c>
      <c r="H159" s="235"/>
      <c r="I159" s="236">
        <f>ROUND(E159*H159,2)</f>
        <v>0</v>
      </c>
      <c r="J159" s="235"/>
      <c r="K159" s="236">
        <f>ROUND(E159*J159,2)</f>
        <v>0</v>
      </c>
      <c r="L159" s="236">
        <v>21</v>
      </c>
      <c r="M159" s="236">
        <f>G159*(1+L159/100)</f>
        <v>0</v>
      </c>
      <c r="N159" s="236">
        <v>3.0000000000000001E-5</v>
      </c>
      <c r="O159" s="236">
        <f>ROUND(E159*N159,2)</f>
        <v>0</v>
      </c>
      <c r="P159" s="236">
        <v>0</v>
      </c>
      <c r="Q159" s="236">
        <f>ROUND(E159*P159,2)</f>
        <v>0</v>
      </c>
      <c r="R159" s="236" t="s">
        <v>201</v>
      </c>
      <c r="S159" s="236" t="s">
        <v>180</v>
      </c>
      <c r="T159" s="237" t="s">
        <v>202</v>
      </c>
      <c r="U159" s="221">
        <v>0.33</v>
      </c>
      <c r="V159" s="221">
        <f>ROUND(E159*U159,2)</f>
        <v>3.63</v>
      </c>
      <c r="W159" s="221"/>
      <c r="X159" s="221" t="s">
        <v>111</v>
      </c>
      <c r="Y159" s="212"/>
      <c r="Z159" s="212"/>
      <c r="AA159" s="212"/>
      <c r="AB159" s="212"/>
      <c r="AC159" s="212"/>
      <c r="AD159" s="212"/>
      <c r="AE159" s="212"/>
      <c r="AF159" s="212"/>
      <c r="AG159" s="212" t="s">
        <v>112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19"/>
      <c r="B160" s="220"/>
      <c r="C160" s="253" t="s">
        <v>204</v>
      </c>
      <c r="D160" s="240"/>
      <c r="E160" s="240"/>
      <c r="F160" s="240"/>
      <c r="G160" s="240"/>
      <c r="H160" s="221"/>
      <c r="I160" s="221"/>
      <c r="J160" s="221"/>
      <c r="K160" s="221"/>
      <c r="L160" s="221"/>
      <c r="M160" s="221"/>
      <c r="N160" s="221"/>
      <c r="O160" s="221"/>
      <c r="P160" s="221"/>
      <c r="Q160" s="221"/>
      <c r="R160" s="221"/>
      <c r="S160" s="221"/>
      <c r="T160" s="221"/>
      <c r="U160" s="221"/>
      <c r="V160" s="221"/>
      <c r="W160" s="221"/>
      <c r="X160" s="221"/>
      <c r="Y160" s="212"/>
      <c r="Z160" s="212"/>
      <c r="AA160" s="212"/>
      <c r="AB160" s="212"/>
      <c r="AC160" s="212"/>
      <c r="AD160" s="212"/>
      <c r="AE160" s="212"/>
      <c r="AF160" s="212"/>
      <c r="AG160" s="212" t="s">
        <v>183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19"/>
      <c r="B161" s="220"/>
      <c r="C161" s="252" t="s">
        <v>115</v>
      </c>
      <c r="D161" s="222"/>
      <c r="E161" s="223"/>
      <c r="F161" s="221"/>
      <c r="G161" s="221"/>
      <c r="H161" s="221"/>
      <c r="I161" s="221"/>
      <c r="J161" s="221"/>
      <c r="K161" s="221"/>
      <c r="L161" s="221"/>
      <c r="M161" s="221"/>
      <c r="N161" s="221"/>
      <c r="O161" s="221"/>
      <c r="P161" s="221"/>
      <c r="Q161" s="221"/>
      <c r="R161" s="221"/>
      <c r="S161" s="221"/>
      <c r="T161" s="221"/>
      <c r="U161" s="221"/>
      <c r="V161" s="221"/>
      <c r="W161" s="221"/>
      <c r="X161" s="221"/>
      <c r="Y161" s="212"/>
      <c r="Z161" s="212"/>
      <c r="AA161" s="212"/>
      <c r="AB161" s="212"/>
      <c r="AC161" s="212"/>
      <c r="AD161" s="212"/>
      <c r="AE161" s="212"/>
      <c r="AF161" s="212"/>
      <c r="AG161" s="212" t="s">
        <v>116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19"/>
      <c r="B162" s="220"/>
      <c r="C162" s="252" t="s">
        <v>258</v>
      </c>
      <c r="D162" s="222"/>
      <c r="E162" s="223"/>
      <c r="F162" s="221"/>
      <c r="G162" s="221"/>
      <c r="H162" s="221"/>
      <c r="I162" s="221"/>
      <c r="J162" s="221"/>
      <c r="K162" s="221"/>
      <c r="L162" s="221"/>
      <c r="M162" s="221"/>
      <c r="N162" s="221"/>
      <c r="O162" s="221"/>
      <c r="P162" s="221"/>
      <c r="Q162" s="221"/>
      <c r="R162" s="221"/>
      <c r="S162" s="221"/>
      <c r="T162" s="221"/>
      <c r="U162" s="221"/>
      <c r="V162" s="221"/>
      <c r="W162" s="221"/>
      <c r="X162" s="221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116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19"/>
      <c r="B163" s="220"/>
      <c r="C163" s="252" t="s">
        <v>259</v>
      </c>
      <c r="D163" s="222"/>
      <c r="E163" s="223">
        <v>11</v>
      </c>
      <c r="F163" s="221"/>
      <c r="G163" s="221"/>
      <c r="H163" s="221"/>
      <c r="I163" s="221"/>
      <c r="J163" s="221"/>
      <c r="K163" s="221"/>
      <c r="L163" s="221"/>
      <c r="M163" s="221"/>
      <c r="N163" s="221"/>
      <c r="O163" s="221"/>
      <c r="P163" s="221"/>
      <c r="Q163" s="221"/>
      <c r="R163" s="221"/>
      <c r="S163" s="221"/>
      <c r="T163" s="221"/>
      <c r="U163" s="221"/>
      <c r="V163" s="221"/>
      <c r="W163" s="221"/>
      <c r="X163" s="221"/>
      <c r="Y163" s="212"/>
      <c r="Z163" s="212"/>
      <c r="AA163" s="212"/>
      <c r="AB163" s="212"/>
      <c r="AC163" s="212"/>
      <c r="AD163" s="212"/>
      <c r="AE163" s="212"/>
      <c r="AF163" s="212"/>
      <c r="AG163" s="212" t="s">
        <v>116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ht="22.5" outlineLevel="1" x14ac:dyDescent="0.2">
      <c r="A164" s="241">
        <v>37</v>
      </c>
      <c r="B164" s="242" t="s">
        <v>260</v>
      </c>
      <c r="C164" s="254" t="s">
        <v>261</v>
      </c>
      <c r="D164" s="243" t="s">
        <v>216</v>
      </c>
      <c r="E164" s="244">
        <v>4</v>
      </c>
      <c r="F164" s="245"/>
      <c r="G164" s="246">
        <f>ROUND(E164*F164,2)</f>
        <v>0</v>
      </c>
      <c r="H164" s="245"/>
      <c r="I164" s="246">
        <f>ROUND(E164*H164,2)</f>
        <v>0</v>
      </c>
      <c r="J164" s="245"/>
      <c r="K164" s="246">
        <f>ROUND(E164*J164,2)</f>
        <v>0</v>
      </c>
      <c r="L164" s="246">
        <v>21</v>
      </c>
      <c r="M164" s="246">
        <f>G164*(1+L164/100)</f>
        <v>0</v>
      </c>
      <c r="N164" s="246">
        <v>1.5E-3</v>
      </c>
      <c r="O164" s="246">
        <f>ROUND(E164*N164,2)</f>
        <v>0.01</v>
      </c>
      <c r="P164" s="246">
        <v>0</v>
      </c>
      <c r="Q164" s="246">
        <f>ROUND(E164*P164,2)</f>
        <v>0</v>
      </c>
      <c r="R164" s="246" t="s">
        <v>208</v>
      </c>
      <c r="S164" s="246" t="s">
        <v>180</v>
      </c>
      <c r="T164" s="247" t="s">
        <v>180</v>
      </c>
      <c r="U164" s="221">
        <v>0</v>
      </c>
      <c r="V164" s="221">
        <f>ROUND(E164*U164,2)</f>
        <v>0</v>
      </c>
      <c r="W164" s="221"/>
      <c r="X164" s="221" t="s">
        <v>194</v>
      </c>
      <c r="Y164" s="212"/>
      <c r="Z164" s="212"/>
      <c r="AA164" s="212"/>
      <c r="AB164" s="212"/>
      <c r="AC164" s="212"/>
      <c r="AD164" s="212"/>
      <c r="AE164" s="212"/>
      <c r="AF164" s="212"/>
      <c r="AG164" s="212" t="s">
        <v>209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31">
        <v>38</v>
      </c>
      <c r="B165" s="232" t="s">
        <v>262</v>
      </c>
      <c r="C165" s="250" t="s">
        <v>263</v>
      </c>
      <c r="D165" s="233" t="s">
        <v>216</v>
      </c>
      <c r="E165" s="234">
        <v>11</v>
      </c>
      <c r="F165" s="235"/>
      <c r="G165" s="236">
        <f>ROUND(E165*F165,2)</f>
        <v>0</v>
      </c>
      <c r="H165" s="235"/>
      <c r="I165" s="236">
        <f>ROUND(E165*H165,2)</f>
        <v>0</v>
      </c>
      <c r="J165" s="235"/>
      <c r="K165" s="236">
        <f>ROUND(E165*J165,2)</f>
        <v>0</v>
      </c>
      <c r="L165" s="236">
        <v>21</v>
      </c>
      <c r="M165" s="236">
        <f>G165*(1+L165/100)</f>
        <v>0</v>
      </c>
      <c r="N165" s="236">
        <v>1.2700000000000001E-3</v>
      </c>
      <c r="O165" s="236">
        <f>ROUND(E165*N165,2)</f>
        <v>0.01</v>
      </c>
      <c r="P165" s="236">
        <v>0</v>
      </c>
      <c r="Q165" s="236">
        <f>ROUND(E165*P165,2)</f>
        <v>0</v>
      </c>
      <c r="R165" s="236" t="s">
        <v>208</v>
      </c>
      <c r="S165" s="236" t="s">
        <v>180</v>
      </c>
      <c r="T165" s="237" t="s">
        <v>180</v>
      </c>
      <c r="U165" s="221">
        <v>0</v>
      </c>
      <c r="V165" s="221">
        <f>ROUND(E165*U165,2)</f>
        <v>0</v>
      </c>
      <c r="W165" s="221"/>
      <c r="X165" s="221" t="s">
        <v>194</v>
      </c>
      <c r="Y165" s="212"/>
      <c r="Z165" s="212"/>
      <c r="AA165" s="212"/>
      <c r="AB165" s="212"/>
      <c r="AC165" s="212"/>
      <c r="AD165" s="212"/>
      <c r="AE165" s="212"/>
      <c r="AF165" s="212"/>
      <c r="AG165" s="212" t="s">
        <v>195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9"/>
      <c r="B166" s="220"/>
      <c r="C166" s="252" t="s">
        <v>115</v>
      </c>
      <c r="D166" s="222"/>
      <c r="E166" s="223"/>
      <c r="F166" s="221"/>
      <c r="G166" s="221"/>
      <c r="H166" s="221"/>
      <c r="I166" s="221"/>
      <c r="J166" s="221"/>
      <c r="K166" s="221"/>
      <c r="L166" s="221"/>
      <c r="M166" s="221"/>
      <c r="N166" s="221"/>
      <c r="O166" s="221"/>
      <c r="P166" s="221"/>
      <c r="Q166" s="221"/>
      <c r="R166" s="221"/>
      <c r="S166" s="221"/>
      <c r="T166" s="221"/>
      <c r="U166" s="221"/>
      <c r="V166" s="221"/>
      <c r="W166" s="221"/>
      <c r="X166" s="221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116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19"/>
      <c r="B167" s="220"/>
      <c r="C167" s="252" t="s">
        <v>258</v>
      </c>
      <c r="D167" s="222"/>
      <c r="E167" s="223"/>
      <c r="F167" s="221"/>
      <c r="G167" s="221"/>
      <c r="H167" s="221"/>
      <c r="I167" s="221"/>
      <c r="J167" s="221"/>
      <c r="K167" s="221"/>
      <c r="L167" s="221"/>
      <c r="M167" s="221"/>
      <c r="N167" s="221"/>
      <c r="O167" s="221"/>
      <c r="P167" s="221"/>
      <c r="Q167" s="221"/>
      <c r="R167" s="221"/>
      <c r="S167" s="221"/>
      <c r="T167" s="221"/>
      <c r="U167" s="221"/>
      <c r="V167" s="221"/>
      <c r="W167" s="221"/>
      <c r="X167" s="221"/>
      <c r="Y167" s="212"/>
      <c r="Z167" s="212"/>
      <c r="AA167" s="212"/>
      <c r="AB167" s="212"/>
      <c r="AC167" s="212"/>
      <c r="AD167" s="212"/>
      <c r="AE167" s="212"/>
      <c r="AF167" s="212"/>
      <c r="AG167" s="212" t="s">
        <v>116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19"/>
      <c r="B168" s="220"/>
      <c r="C168" s="252" t="s">
        <v>259</v>
      </c>
      <c r="D168" s="222"/>
      <c r="E168" s="223">
        <v>11</v>
      </c>
      <c r="F168" s="221"/>
      <c r="G168" s="221"/>
      <c r="H168" s="221"/>
      <c r="I168" s="221"/>
      <c r="J168" s="221"/>
      <c r="K168" s="221"/>
      <c r="L168" s="221"/>
      <c r="M168" s="221"/>
      <c r="N168" s="221"/>
      <c r="O168" s="221"/>
      <c r="P168" s="221"/>
      <c r="Q168" s="221"/>
      <c r="R168" s="221"/>
      <c r="S168" s="221"/>
      <c r="T168" s="221"/>
      <c r="U168" s="221"/>
      <c r="V168" s="221"/>
      <c r="W168" s="221"/>
      <c r="X168" s="221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116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ht="22.5" outlineLevel="1" x14ac:dyDescent="0.2">
      <c r="A169" s="231">
        <v>39</v>
      </c>
      <c r="B169" s="232" t="s">
        <v>264</v>
      </c>
      <c r="C169" s="250" t="s">
        <v>265</v>
      </c>
      <c r="D169" s="233" t="s">
        <v>216</v>
      </c>
      <c r="E169" s="234">
        <v>11</v>
      </c>
      <c r="F169" s="235"/>
      <c r="G169" s="236">
        <f>ROUND(E169*F169,2)</f>
        <v>0</v>
      </c>
      <c r="H169" s="235"/>
      <c r="I169" s="236">
        <f>ROUND(E169*H169,2)</f>
        <v>0</v>
      </c>
      <c r="J169" s="235"/>
      <c r="K169" s="236">
        <f>ROUND(E169*J169,2)</f>
        <v>0</v>
      </c>
      <c r="L169" s="236">
        <v>21</v>
      </c>
      <c r="M169" s="236">
        <f>G169*(1+L169/100)</f>
        <v>0</v>
      </c>
      <c r="N169" s="236">
        <v>0</v>
      </c>
      <c r="O169" s="236">
        <f>ROUND(E169*N169,2)</f>
        <v>0</v>
      </c>
      <c r="P169" s="236">
        <v>0</v>
      </c>
      <c r="Q169" s="236">
        <f>ROUND(E169*P169,2)</f>
        <v>0</v>
      </c>
      <c r="R169" s="236"/>
      <c r="S169" s="236" t="s">
        <v>109</v>
      </c>
      <c r="T169" s="237" t="s">
        <v>181</v>
      </c>
      <c r="U169" s="221">
        <v>0</v>
      </c>
      <c r="V169" s="221">
        <f>ROUND(E169*U169,2)</f>
        <v>0</v>
      </c>
      <c r="W169" s="221"/>
      <c r="X169" s="221" t="s">
        <v>111</v>
      </c>
      <c r="Y169" s="212"/>
      <c r="Z169" s="212"/>
      <c r="AA169" s="212"/>
      <c r="AB169" s="212"/>
      <c r="AC169" s="212"/>
      <c r="AD169" s="212"/>
      <c r="AE169" s="212"/>
      <c r="AF169" s="212"/>
      <c r="AG169" s="212" t="s">
        <v>112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19"/>
      <c r="B170" s="220"/>
      <c r="C170" s="252" t="s">
        <v>115</v>
      </c>
      <c r="D170" s="222"/>
      <c r="E170" s="223"/>
      <c r="F170" s="221"/>
      <c r="G170" s="221"/>
      <c r="H170" s="221"/>
      <c r="I170" s="221"/>
      <c r="J170" s="221"/>
      <c r="K170" s="221"/>
      <c r="L170" s="221"/>
      <c r="M170" s="221"/>
      <c r="N170" s="221"/>
      <c r="O170" s="221"/>
      <c r="P170" s="221"/>
      <c r="Q170" s="221"/>
      <c r="R170" s="221"/>
      <c r="S170" s="221"/>
      <c r="T170" s="221"/>
      <c r="U170" s="221"/>
      <c r="V170" s="221"/>
      <c r="W170" s="221"/>
      <c r="X170" s="221"/>
      <c r="Y170" s="212"/>
      <c r="Z170" s="212"/>
      <c r="AA170" s="212"/>
      <c r="AB170" s="212"/>
      <c r="AC170" s="212"/>
      <c r="AD170" s="212"/>
      <c r="AE170" s="212"/>
      <c r="AF170" s="212"/>
      <c r="AG170" s="212" t="s">
        <v>116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19"/>
      <c r="B171" s="220"/>
      <c r="C171" s="252" t="s">
        <v>258</v>
      </c>
      <c r="D171" s="222"/>
      <c r="E171" s="223"/>
      <c r="F171" s="221"/>
      <c r="G171" s="221"/>
      <c r="H171" s="221"/>
      <c r="I171" s="221"/>
      <c r="J171" s="221"/>
      <c r="K171" s="221"/>
      <c r="L171" s="221"/>
      <c r="M171" s="221"/>
      <c r="N171" s="221"/>
      <c r="O171" s="221"/>
      <c r="P171" s="221"/>
      <c r="Q171" s="221"/>
      <c r="R171" s="221"/>
      <c r="S171" s="221"/>
      <c r="T171" s="221"/>
      <c r="U171" s="221"/>
      <c r="V171" s="221"/>
      <c r="W171" s="221"/>
      <c r="X171" s="221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116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19"/>
      <c r="B172" s="220"/>
      <c r="C172" s="252" t="s">
        <v>259</v>
      </c>
      <c r="D172" s="222"/>
      <c r="E172" s="223">
        <v>11</v>
      </c>
      <c r="F172" s="221"/>
      <c r="G172" s="221"/>
      <c r="H172" s="221"/>
      <c r="I172" s="221"/>
      <c r="J172" s="221"/>
      <c r="K172" s="221"/>
      <c r="L172" s="221"/>
      <c r="M172" s="221"/>
      <c r="N172" s="221"/>
      <c r="O172" s="221"/>
      <c r="P172" s="221"/>
      <c r="Q172" s="221"/>
      <c r="R172" s="221"/>
      <c r="S172" s="221"/>
      <c r="T172" s="221"/>
      <c r="U172" s="221"/>
      <c r="V172" s="221"/>
      <c r="W172" s="221"/>
      <c r="X172" s="221"/>
      <c r="Y172" s="212"/>
      <c r="Z172" s="212"/>
      <c r="AA172" s="212"/>
      <c r="AB172" s="212"/>
      <c r="AC172" s="212"/>
      <c r="AD172" s="212"/>
      <c r="AE172" s="212"/>
      <c r="AF172" s="212"/>
      <c r="AG172" s="212" t="s">
        <v>116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31">
        <v>40</v>
      </c>
      <c r="B173" s="232" t="s">
        <v>266</v>
      </c>
      <c r="C173" s="250" t="s">
        <v>267</v>
      </c>
      <c r="D173" s="233" t="s">
        <v>216</v>
      </c>
      <c r="E173" s="234">
        <v>11</v>
      </c>
      <c r="F173" s="235"/>
      <c r="G173" s="236">
        <f>ROUND(E173*F173,2)</f>
        <v>0</v>
      </c>
      <c r="H173" s="235"/>
      <c r="I173" s="236">
        <f>ROUND(E173*H173,2)</f>
        <v>0</v>
      </c>
      <c r="J173" s="235"/>
      <c r="K173" s="236">
        <f>ROUND(E173*J173,2)</f>
        <v>0</v>
      </c>
      <c r="L173" s="236">
        <v>21</v>
      </c>
      <c r="M173" s="236">
        <f>G173*(1+L173/100)</f>
        <v>0</v>
      </c>
      <c r="N173" s="236">
        <v>6.2E-4</v>
      </c>
      <c r="O173" s="236">
        <f>ROUND(E173*N173,2)</f>
        <v>0.01</v>
      </c>
      <c r="P173" s="236">
        <v>0</v>
      </c>
      <c r="Q173" s="236">
        <f>ROUND(E173*P173,2)</f>
        <v>0</v>
      </c>
      <c r="R173" s="236"/>
      <c r="S173" s="236" t="s">
        <v>109</v>
      </c>
      <c r="T173" s="237" t="s">
        <v>181</v>
      </c>
      <c r="U173" s="221">
        <v>0</v>
      </c>
      <c r="V173" s="221">
        <f>ROUND(E173*U173,2)</f>
        <v>0</v>
      </c>
      <c r="W173" s="221"/>
      <c r="X173" s="221" t="s">
        <v>194</v>
      </c>
      <c r="Y173" s="212"/>
      <c r="Z173" s="212"/>
      <c r="AA173" s="212"/>
      <c r="AB173" s="212"/>
      <c r="AC173" s="212"/>
      <c r="AD173" s="212"/>
      <c r="AE173" s="212"/>
      <c r="AF173" s="212"/>
      <c r="AG173" s="212" t="s">
        <v>195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19"/>
      <c r="B174" s="220"/>
      <c r="C174" s="252" t="s">
        <v>115</v>
      </c>
      <c r="D174" s="222"/>
      <c r="E174" s="223"/>
      <c r="F174" s="221"/>
      <c r="G174" s="221"/>
      <c r="H174" s="221"/>
      <c r="I174" s="221"/>
      <c r="J174" s="221"/>
      <c r="K174" s="221"/>
      <c r="L174" s="221"/>
      <c r="M174" s="221"/>
      <c r="N174" s="221"/>
      <c r="O174" s="221"/>
      <c r="P174" s="221"/>
      <c r="Q174" s="221"/>
      <c r="R174" s="221"/>
      <c r="S174" s="221"/>
      <c r="T174" s="221"/>
      <c r="U174" s="221"/>
      <c r="V174" s="221"/>
      <c r="W174" s="221"/>
      <c r="X174" s="221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116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19"/>
      <c r="B175" s="220"/>
      <c r="C175" s="252" t="s">
        <v>258</v>
      </c>
      <c r="D175" s="222"/>
      <c r="E175" s="223"/>
      <c r="F175" s="221"/>
      <c r="G175" s="221"/>
      <c r="H175" s="221"/>
      <c r="I175" s="221"/>
      <c r="J175" s="221"/>
      <c r="K175" s="221"/>
      <c r="L175" s="221"/>
      <c r="M175" s="221"/>
      <c r="N175" s="221"/>
      <c r="O175" s="221"/>
      <c r="P175" s="221"/>
      <c r="Q175" s="221"/>
      <c r="R175" s="221"/>
      <c r="S175" s="221"/>
      <c r="T175" s="221"/>
      <c r="U175" s="221"/>
      <c r="V175" s="221"/>
      <c r="W175" s="221"/>
      <c r="X175" s="221"/>
      <c r="Y175" s="212"/>
      <c r="Z175" s="212"/>
      <c r="AA175" s="212"/>
      <c r="AB175" s="212"/>
      <c r="AC175" s="212"/>
      <c r="AD175" s="212"/>
      <c r="AE175" s="212"/>
      <c r="AF175" s="212"/>
      <c r="AG175" s="212" t="s">
        <v>116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19"/>
      <c r="B176" s="220"/>
      <c r="C176" s="252" t="s">
        <v>259</v>
      </c>
      <c r="D176" s="222"/>
      <c r="E176" s="223">
        <v>11</v>
      </c>
      <c r="F176" s="221"/>
      <c r="G176" s="221"/>
      <c r="H176" s="221"/>
      <c r="I176" s="221"/>
      <c r="J176" s="221"/>
      <c r="K176" s="221"/>
      <c r="L176" s="221"/>
      <c r="M176" s="221"/>
      <c r="N176" s="221"/>
      <c r="O176" s="221"/>
      <c r="P176" s="221"/>
      <c r="Q176" s="221"/>
      <c r="R176" s="221"/>
      <c r="S176" s="221"/>
      <c r="T176" s="221"/>
      <c r="U176" s="221"/>
      <c r="V176" s="221"/>
      <c r="W176" s="221"/>
      <c r="X176" s="221"/>
      <c r="Y176" s="212"/>
      <c r="Z176" s="212"/>
      <c r="AA176" s="212"/>
      <c r="AB176" s="212"/>
      <c r="AC176" s="212"/>
      <c r="AD176" s="212"/>
      <c r="AE176" s="212"/>
      <c r="AF176" s="212"/>
      <c r="AG176" s="212" t="s">
        <v>116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x14ac:dyDescent="0.2">
      <c r="A177" s="225" t="s">
        <v>104</v>
      </c>
      <c r="B177" s="226" t="s">
        <v>64</v>
      </c>
      <c r="C177" s="249" t="s">
        <v>65</v>
      </c>
      <c r="D177" s="227"/>
      <c r="E177" s="228"/>
      <c r="F177" s="229"/>
      <c r="G177" s="229">
        <f>SUMIF(AG178:AG183,"&lt;&gt;NOR",G178:G183)</f>
        <v>0</v>
      </c>
      <c r="H177" s="229"/>
      <c r="I177" s="229">
        <f>SUM(I178:I183)</f>
        <v>0</v>
      </c>
      <c r="J177" s="229"/>
      <c r="K177" s="229">
        <f>SUM(K178:K183)</f>
        <v>0</v>
      </c>
      <c r="L177" s="229"/>
      <c r="M177" s="229">
        <f>SUM(M178:M183)</f>
        <v>0</v>
      </c>
      <c r="N177" s="229"/>
      <c r="O177" s="229">
        <f>SUM(O178:O183)</f>
        <v>0</v>
      </c>
      <c r="P177" s="229"/>
      <c r="Q177" s="229">
        <f>SUM(Q178:Q183)</f>
        <v>0</v>
      </c>
      <c r="R177" s="229"/>
      <c r="S177" s="229"/>
      <c r="T177" s="230"/>
      <c r="U177" s="224"/>
      <c r="V177" s="224">
        <f>SUM(V178:V183)</f>
        <v>0</v>
      </c>
      <c r="W177" s="224"/>
      <c r="X177" s="224"/>
      <c r="AG177" t="s">
        <v>105</v>
      </c>
    </row>
    <row r="178" spans="1:60" ht="22.5" outlineLevel="1" x14ac:dyDescent="0.2">
      <c r="A178" s="241">
        <v>41</v>
      </c>
      <c r="B178" s="242" t="s">
        <v>268</v>
      </c>
      <c r="C178" s="254" t="s">
        <v>269</v>
      </c>
      <c r="D178" s="243" t="s">
        <v>172</v>
      </c>
      <c r="E178" s="244">
        <v>36.39</v>
      </c>
      <c r="F178" s="245"/>
      <c r="G178" s="246">
        <f>ROUND(E178*F178,2)</f>
        <v>0</v>
      </c>
      <c r="H178" s="245"/>
      <c r="I178" s="246">
        <f>ROUND(E178*H178,2)</f>
        <v>0</v>
      </c>
      <c r="J178" s="245"/>
      <c r="K178" s="246">
        <f>ROUND(E178*J178,2)</f>
        <v>0</v>
      </c>
      <c r="L178" s="246">
        <v>21</v>
      </c>
      <c r="M178" s="246">
        <f>G178*(1+L178/100)</f>
        <v>0</v>
      </c>
      <c r="N178" s="246">
        <v>0</v>
      </c>
      <c r="O178" s="246">
        <f>ROUND(E178*N178,2)</f>
        <v>0</v>
      </c>
      <c r="P178" s="246">
        <v>0</v>
      </c>
      <c r="Q178" s="246">
        <f>ROUND(E178*P178,2)</f>
        <v>0</v>
      </c>
      <c r="R178" s="246"/>
      <c r="S178" s="246" t="s">
        <v>109</v>
      </c>
      <c r="T178" s="247" t="s">
        <v>110</v>
      </c>
      <c r="U178" s="221">
        <v>0</v>
      </c>
      <c r="V178" s="221">
        <f>ROUND(E178*U178,2)</f>
        <v>0</v>
      </c>
      <c r="W178" s="221"/>
      <c r="X178" s="221" t="s">
        <v>111</v>
      </c>
      <c r="Y178" s="212"/>
      <c r="Z178" s="212"/>
      <c r="AA178" s="212"/>
      <c r="AB178" s="212"/>
      <c r="AC178" s="212"/>
      <c r="AD178" s="212"/>
      <c r="AE178" s="212"/>
      <c r="AF178" s="212"/>
      <c r="AG178" s="212" t="s">
        <v>112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ht="22.5" outlineLevel="1" x14ac:dyDescent="0.2">
      <c r="A179" s="231">
        <v>42</v>
      </c>
      <c r="B179" s="232" t="s">
        <v>270</v>
      </c>
      <c r="C179" s="250" t="s">
        <v>271</v>
      </c>
      <c r="D179" s="233" t="s">
        <v>172</v>
      </c>
      <c r="E179" s="234">
        <v>327.51</v>
      </c>
      <c r="F179" s="235"/>
      <c r="G179" s="236">
        <f>ROUND(E179*F179,2)</f>
        <v>0</v>
      </c>
      <c r="H179" s="235"/>
      <c r="I179" s="236">
        <f>ROUND(E179*H179,2)</f>
        <v>0</v>
      </c>
      <c r="J179" s="235"/>
      <c r="K179" s="236">
        <f>ROUND(E179*J179,2)</f>
        <v>0</v>
      </c>
      <c r="L179" s="236">
        <v>21</v>
      </c>
      <c r="M179" s="236">
        <f>G179*(1+L179/100)</f>
        <v>0</v>
      </c>
      <c r="N179" s="236">
        <v>0</v>
      </c>
      <c r="O179" s="236">
        <f>ROUND(E179*N179,2)</f>
        <v>0</v>
      </c>
      <c r="P179" s="236">
        <v>0</v>
      </c>
      <c r="Q179" s="236">
        <f>ROUND(E179*P179,2)</f>
        <v>0</v>
      </c>
      <c r="R179" s="236"/>
      <c r="S179" s="236" t="s">
        <v>109</v>
      </c>
      <c r="T179" s="237" t="s">
        <v>110</v>
      </c>
      <c r="U179" s="221">
        <v>0</v>
      </c>
      <c r="V179" s="221">
        <f>ROUND(E179*U179,2)</f>
        <v>0</v>
      </c>
      <c r="W179" s="221"/>
      <c r="X179" s="221" t="s">
        <v>111</v>
      </c>
      <c r="Y179" s="212"/>
      <c r="Z179" s="212"/>
      <c r="AA179" s="212"/>
      <c r="AB179" s="212"/>
      <c r="AC179" s="212"/>
      <c r="AD179" s="212"/>
      <c r="AE179" s="212"/>
      <c r="AF179" s="212"/>
      <c r="AG179" s="212" t="s">
        <v>112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19"/>
      <c r="B180" s="220"/>
      <c r="C180" s="252" t="s">
        <v>272</v>
      </c>
      <c r="D180" s="222"/>
      <c r="E180" s="223"/>
      <c r="F180" s="221"/>
      <c r="G180" s="221"/>
      <c r="H180" s="221"/>
      <c r="I180" s="221"/>
      <c r="J180" s="221"/>
      <c r="K180" s="221"/>
      <c r="L180" s="221"/>
      <c r="M180" s="221"/>
      <c r="N180" s="221"/>
      <c r="O180" s="221"/>
      <c r="P180" s="221"/>
      <c r="Q180" s="221"/>
      <c r="R180" s="221"/>
      <c r="S180" s="221"/>
      <c r="T180" s="221"/>
      <c r="U180" s="221"/>
      <c r="V180" s="221"/>
      <c r="W180" s="221"/>
      <c r="X180" s="221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116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19"/>
      <c r="B181" s="220"/>
      <c r="C181" s="252" t="s">
        <v>273</v>
      </c>
      <c r="D181" s="222"/>
      <c r="E181" s="223">
        <v>327.51</v>
      </c>
      <c r="F181" s="221"/>
      <c r="G181" s="221"/>
      <c r="H181" s="221"/>
      <c r="I181" s="221"/>
      <c r="J181" s="221"/>
      <c r="K181" s="221"/>
      <c r="L181" s="221"/>
      <c r="M181" s="221"/>
      <c r="N181" s="221"/>
      <c r="O181" s="221"/>
      <c r="P181" s="221"/>
      <c r="Q181" s="221"/>
      <c r="R181" s="221"/>
      <c r="S181" s="221"/>
      <c r="T181" s="221"/>
      <c r="U181" s="221"/>
      <c r="V181" s="221"/>
      <c r="W181" s="221"/>
      <c r="X181" s="221"/>
      <c r="Y181" s="212"/>
      <c r="Z181" s="212"/>
      <c r="AA181" s="212"/>
      <c r="AB181" s="212"/>
      <c r="AC181" s="212"/>
      <c r="AD181" s="212"/>
      <c r="AE181" s="212"/>
      <c r="AF181" s="212"/>
      <c r="AG181" s="212" t="s">
        <v>116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41">
        <v>43</v>
      </c>
      <c r="B182" s="242" t="s">
        <v>274</v>
      </c>
      <c r="C182" s="254" t="s">
        <v>275</v>
      </c>
      <c r="D182" s="243" t="s">
        <v>172</v>
      </c>
      <c r="E182" s="244">
        <v>36.39</v>
      </c>
      <c r="F182" s="245"/>
      <c r="G182" s="246">
        <f>ROUND(E182*F182,2)</f>
        <v>0</v>
      </c>
      <c r="H182" s="245"/>
      <c r="I182" s="246">
        <f>ROUND(E182*H182,2)</f>
        <v>0</v>
      </c>
      <c r="J182" s="245"/>
      <c r="K182" s="246">
        <f>ROUND(E182*J182,2)</f>
        <v>0</v>
      </c>
      <c r="L182" s="246">
        <v>21</v>
      </c>
      <c r="M182" s="246">
        <f>G182*(1+L182/100)</f>
        <v>0</v>
      </c>
      <c r="N182" s="246">
        <v>0</v>
      </c>
      <c r="O182" s="246">
        <f>ROUND(E182*N182,2)</f>
        <v>0</v>
      </c>
      <c r="P182" s="246">
        <v>0</v>
      </c>
      <c r="Q182" s="246">
        <f>ROUND(E182*P182,2)</f>
        <v>0</v>
      </c>
      <c r="R182" s="246"/>
      <c r="S182" s="246" t="s">
        <v>109</v>
      </c>
      <c r="T182" s="247" t="s">
        <v>110</v>
      </c>
      <c r="U182" s="221">
        <v>0</v>
      </c>
      <c r="V182" s="221">
        <f>ROUND(E182*U182,2)</f>
        <v>0</v>
      </c>
      <c r="W182" s="221"/>
      <c r="X182" s="221" t="s">
        <v>111</v>
      </c>
      <c r="Y182" s="212"/>
      <c r="Z182" s="212"/>
      <c r="AA182" s="212"/>
      <c r="AB182" s="212"/>
      <c r="AC182" s="212"/>
      <c r="AD182" s="212"/>
      <c r="AE182" s="212"/>
      <c r="AF182" s="212"/>
      <c r="AG182" s="212" t="s">
        <v>112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ht="22.5" outlineLevel="1" x14ac:dyDescent="0.2">
      <c r="A183" s="241">
        <v>44</v>
      </c>
      <c r="B183" s="242" t="s">
        <v>276</v>
      </c>
      <c r="C183" s="254" t="s">
        <v>171</v>
      </c>
      <c r="D183" s="243" t="s">
        <v>172</v>
      </c>
      <c r="E183" s="244">
        <v>36.39</v>
      </c>
      <c r="F183" s="245"/>
      <c r="G183" s="246">
        <f>ROUND(E183*F183,2)</f>
        <v>0</v>
      </c>
      <c r="H183" s="245"/>
      <c r="I183" s="246">
        <f>ROUND(E183*H183,2)</f>
        <v>0</v>
      </c>
      <c r="J183" s="245"/>
      <c r="K183" s="246">
        <f>ROUND(E183*J183,2)</f>
        <v>0</v>
      </c>
      <c r="L183" s="246">
        <v>21</v>
      </c>
      <c r="M183" s="246">
        <f>G183*(1+L183/100)</f>
        <v>0</v>
      </c>
      <c r="N183" s="246">
        <v>0</v>
      </c>
      <c r="O183" s="246">
        <f>ROUND(E183*N183,2)</f>
        <v>0</v>
      </c>
      <c r="P183" s="246">
        <v>0</v>
      </c>
      <c r="Q183" s="246">
        <f>ROUND(E183*P183,2)</f>
        <v>0</v>
      </c>
      <c r="R183" s="246"/>
      <c r="S183" s="246" t="s">
        <v>109</v>
      </c>
      <c r="T183" s="247" t="s">
        <v>110</v>
      </c>
      <c r="U183" s="221">
        <v>0</v>
      </c>
      <c r="V183" s="221">
        <f>ROUND(E183*U183,2)</f>
        <v>0</v>
      </c>
      <c r="W183" s="221"/>
      <c r="X183" s="221" t="s">
        <v>111</v>
      </c>
      <c r="Y183" s="212"/>
      <c r="Z183" s="212"/>
      <c r="AA183" s="212"/>
      <c r="AB183" s="212"/>
      <c r="AC183" s="212"/>
      <c r="AD183" s="212"/>
      <c r="AE183" s="212"/>
      <c r="AF183" s="212"/>
      <c r="AG183" s="212" t="s">
        <v>112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x14ac:dyDescent="0.2">
      <c r="A184" s="225" t="s">
        <v>104</v>
      </c>
      <c r="B184" s="226" t="s">
        <v>66</v>
      </c>
      <c r="C184" s="249" t="s">
        <v>67</v>
      </c>
      <c r="D184" s="227"/>
      <c r="E184" s="228"/>
      <c r="F184" s="229"/>
      <c r="G184" s="229">
        <f>SUMIF(AG185:AG186,"&lt;&gt;NOR",G185:G186)</f>
        <v>0</v>
      </c>
      <c r="H184" s="229"/>
      <c r="I184" s="229">
        <f>SUM(I185:I186)</f>
        <v>0</v>
      </c>
      <c r="J184" s="229"/>
      <c r="K184" s="229">
        <f>SUM(K185:K186)</f>
        <v>0</v>
      </c>
      <c r="L184" s="229"/>
      <c r="M184" s="229">
        <f>SUM(M185:M186)</f>
        <v>0</v>
      </c>
      <c r="N184" s="229"/>
      <c r="O184" s="229">
        <f>SUM(O185:O186)</f>
        <v>0</v>
      </c>
      <c r="P184" s="229"/>
      <c r="Q184" s="229">
        <f>SUM(Q185:Q186)</f>
        <v>0</v>
      </c>
      <c r="R184" s="229"/>
      <c r="S184" s="229"/>
      <c r="T184" s="230"/>
      <c r="U184" s="224"/>
      <c r="V184" s="224">
        <f>SUM(V185:V186)</f>
        <v>0</v>
      </c>
      <c r="W184" s="224"/>
      <c r="X184" s="224"/>
      <c r="AG184" t="s">
        <v>105</v>
      </c>
    </row>
    <row r="185" spans="1:60" ht="22.5" outlineLevel="1" x14ac:dyDescent="0.2">
      <c r="A185" s="241">
        <v>45</v>
      </c>
      <c r="B185" s="242" t="s">
        <v>277</v>
      </c>
      <c r="C185" s="254" t="s">
        <v>278</v>
      </c>
      <c r="D185" s="243" t="s">
        <v>172</v>
      </c>
      <c r="E185" s="244">
        <v>144.23400000000001</v>
      </c>
      <c r="F185" s="245"/>
      <c r="G185" s="246">
        <f>ROUND(E185*F185,2)</f>
        <v>0</v>
      </c>
      <c r="H185" s="245"/>
      <c r="I185" s="246">
        <f>ROUND(E185*H185,2)</f>
        <v>0</v>
      </c>
      <c r="J185" s="245"/>
      <c r="K185" s="246">
        <f>ROUND(E185*J185,2)</f>
        <v>0</v>
      </c>
      <c r="L185" s="246">
        <v>21</v>
      </c>
      <c r="M185" s="246">
        <f>G185*(1+L185/100)</f>
        <v>0</v>
      </c>
      <c r="N185" s="246">
        <v>0</v>
      </c>
      <c r="O185" s="246">
        <f>ROUND(E185*N185,2)</f>
        <v>0</v>
      </c>
      <c r="P185" s="246">
        <v>0</v>
      </c>
      <c r="Q185" s="246">
        <f>ROUND(E185*P185,2)</f>
        <v>0</v>
      </c>
      <c r="R185" s="246"/>
      <c r="S185" s="246" t="s">
        <v>109</v>
      </c>
      <c r="T185" s="247" t="s">
        <v>110</v>
      </c>
      <c r="U185" s="221">
        <v>0</v>
      </c>
      <c r="V185" s="221">
        <f>ROUND(E185*U185,2)</f>
        <v>0</v>
      </c>
      <c r="W185" s="221"/>
      <c r="X185" s="221" t="s">
        <v>111</v>
      </c>
      <c r="Y185" s="212"/>
      <c r="Z185" s="212"/>
      <c r="AA185" s="212"/>
      <c r="AB185" s="212"/>
      <c r="AC185" s="212"/>
      <c r="AD185" s="212"/>
      <c r="AE185" s="212"/>
      <c r="AF185" s="212"/>
      <c r="AG185" s="212" t="s">
        <v>112</v>
      </c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ht="22.5" outlineLevel="1" x14ac:dyDescent="0.2">
      <c r="A186" s="241">
        <v>46</v>
      </c>
      <c r="B186" s="242" t="s">
        <v>279</v>
      </c>
      <c r="C186" s="254" t="s">
        <v>280</v>
      </c>
      <c r="D186" s="243" t="s">
        <v>172</v>
      </c>
      <c r="E186" s="244">
        <v>172.10599999999999</v>
      </c>
      <c r="F186" s="245"/>
      <c r="G186" s="246">
        <f>ROUND(E186*F186,2)</f>
        <v>0</v>
      </c>
      <c r="H186" s="245"/>
      <c r="I186" s="246">
        <f>ROUND(E186*H186,2)</f>
        <v>0</v>
      </c>
      <c r="J186" s="245"/>
      <c r="K186" s="246">
        <f>ROUND(E186*J186,2)</f>
        <v>0</v>
      </c>
      <c r="L186" s="246">
        <v>21</v>
      </c>
      <c r="M186" s="246">
        <f>G186*(1+L186/100)</f>
        <v>0</v>
      </c>
      <c r="N186" s="246">
        <v>0</v>
      </c>
      <c r="O186" s="246">
        <f>ROUND(E186*N186,2)</f>
        <v>0</v>
      </c>
      <c r="P186" s="246">
        <v>0</v>
      </c>
      <c r="Q186" s="246">
        <f>ROUND(E186*P186,2)</f>
        <v>0</v>
      </c>
      <c r="R186" s="246"/>
      <c r="S186" s="246" t="s">
        <v>109</v>
      </c>
      <c r="T186" s="247" t="s">
        <v>110</v>
      </c>
      <c r="U186" s="221">
        <v>0</v>
      </c>
      <c r="V186" s="221">
        <f>ROUND(E186*U186,2)</f>
        <v>0</v>
      </c>
      <c r="W186" s="221"/>
      <c r="X186" s="221" t="s">
        <v>111</v>
      </c>
      <c r="Y186" s="212"/>
      <c r="Z186" s="212"/>
      <c r="AA186" s="212"/>
      <c r="AB186" s="212"/>
      <c r="AC186" s="212"/>
      <c r="AD186" s="212"/>
      <c r="AE186" s="212"/>
      <c r="AF186" s="212"/>
      <c r="AG186" s="212" t="s">
        <v>112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x14ac:dyDescent="0.2">
      <c r="A187" s="225" t="s">
        <v>104</v>
      </c>
      <c r="B187" s="226" t="s">
        <v>72</v>
      </c>
      <c r="C187" s="249" t="s">
        <v>73</v>
      </c>
      <c r="D187" s="227"/>
      <c r="E187" s="228"/>
      <c r="F187" s="229"/>
      <c r="G187" s="229">
        <f>SUMIF(AG188:AG192,"&lt;&gt;NOR",G188:G192)</f>
        <v>0</v>
      </c>
      <c r="H187" s="229"/>
      <c r="I187" s="229">
        <f>SUM(I188:I192)</f>
        <v>0</v>
      </c>
      <c r="J187" s="229"/>
      <c r="K187" s="229">
        <f>SUM(K188:K192)</f>
        <v>0</v>
      </c>
      <c r="L187" s="229"/>
      <c r="M187" s="229">
        <f>SUM(M188:M192)</f>
        <v>0</v>
      </c>
      <c r="N187" s="229"/>
      <c r="O187" s="229">
        <f>SUM(O188:O192)</f>
        <v>0.02</v>
      </c>
      <c r="P187" s="229"/>
      <c r="Q187" s="229">
        <f>SUM(Q188:Q192)</f>
        <v>0</v>
      </c>
      <c r="R187" s="229"/>
      <c r="S187" s="229"/>
      <c r="T187" s="230"/>
      <c r="U187" s="224"/>
      <c r="V187" s="224">
        <f>SUM(V188:V192)</f>
        <v>0</v>
      </c>
      <c r="W187" s="224"/>
      <c r="X187" s="224"/>
      <c r="AG187" t="s">
        <v>105</v>
      </c>
    </row>
    <row r="188" spans="1:60" outlineLevel="1" x14ac:dyDescent="0.2">
      <c r="A188" s="231">
        <v>47</v>
      </c>
      <c r="B188" s="232" t="s">
        <v>281</v>
      </c>
      <c r="C188" s="250" t="s">
        <v>282</v>
      </c>
      <c r="D188" s="233" t="s">
        <v>216</v>
      </c>
      <c r="E188" s="234">
        <v>11</v>
      </c>
      <c r="F188" s="235"/>
      <c r="G188" s="236">
        <f>ROUND(E188*F188,2)</f>
        <v>0</v>
      </c>
      <c r="H188" s="235"/>
      <c r="I188" s="236">
        <f>ROUND(E188*H188,2)</f>
        <v>0</v>
      </c>
      <c r="J188" s="235"/>
      <c r="K188" s="236">
        <f>ROUND(E188*J188,2)</f>
        <v>0</v>
      </c>
      <c r="L188" s="236">
        <v>21</v>
      </c>
      <c r="M188" s="236">
        <f>G188*(1+L188/100)</f>
        <v>0</v>
      </c>
      <c r="N188" s="236">
        <v>1.5E-3</v>
      </c>
      <c r="O188" s="236">
        <f>ROUND(E188*N188,2)</f>
        <v>0.02</v>
      </c>
      <c r="P188" s="236">
        <v>0</v>
      </c>
      <c r="Q188" s="236">
        <f>ROUND(E188*P188,2)</f>
        <v>0</v>
      </c>
      <c r="R188" s="236"/>
      <c r="S188" s="236" t="s">
        <v>109</v>
      </c>
      <c r="T188" s="237" t="s">
        <v>110</v>
      </c>
      <c r="U188" s="221">
        <v>0</v>
      </c>
      <c r="V188" s="221">
        <f>ROUND(E188*U188,2)</f>
        <v>0</v>
      </c>
      <c r="W188" s="221"/>
      <c r="X188" s="221" t="s">
        <v>111</v>
      </c>
      <c r="Y188" s="212"/>
      <c r="Z188" s="212"/>
      <c r="AA188" s="212"/>
      <c r="AB188" s="212"/>
      <c r="AC188" s="212"/>
      <c r="AD188" s="212"/>
      <c r="AE188" s="212"/>
      <c r="AF188" s="212"/>
      <c r="AG188" s="212" t="s">
        <v>283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19"/>
      <c r="B189" s="220"/>
      <c r="C189" s="252" t="s">
        <v>115</v>
      </c>
      <c r="D189" s="222"/>
      <c r="E189" s="223"/>
      <c r="F189" s="221"/>
      <c r="G189" s="221"/>
      <c r="H189" s="221"/>
      <c r="I189" s="221"/>
      <c r="J189" s="221"/>
      <c r="K189" s="221"/>
      <c r="L189" s="221"/>
      <c r="M189" s="221"/>
      <c r="N189" s="221"/>
      <c r="O189" s="221"/>
      <c r="P189" s="221"/>
      <c r="Q189" s="221"/>
      <c r="R189" s="221"/>
      <c r="S189" s="221"/>
      <c r="T189" s="221"/>
      <c r="U189" s="221"/>
      <c r="V189" s="221"/>
      <c r="W189" s="221"/>
      <c r="X189" s="221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116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19"/>
      <c r="B190" s="220"/>
      <c r="C190" s="252" t="s">
        <v>258</v>
      </c>
      <c r="D190" s="222"/>
      <c r="E190" s="223"/>
      <c r="F190" s="221"/>
      <c r="G190" s="221"/>
      <c r="H190" s="221"/>
      <c r="I190" s="221"/>
      <c r="J190" s="221"/>
      <c r="K190" s="221"/>
      <c r="L190" s="221"/>
      <c r="M190" s="221"/>
      <c r="N190" s="221"/>
      <c r="O190" s="221"/>
      <c r="P190" s="221"/>
      <c r="Q190" s="221"/>
      <c r="R190" s="221"/>
      <c r="S190" s="221"/>
      <c r="T190" s="221"/>
      <c r="U190" s="221"/>
      <c r="V190" s="221"/>
      <c r="W190" s="221"/>
      <c r="X190" s="221"/>
      <c r="Y190" s="212"/>
      <c r="Z190" s="212"/>
      <c r="AA190" s="212"/>
      <c r="AB190" s="212"/>
      <c r="AC190" s="212"/>
      <c r="AD190" s="212"/>
      <c r="AE190" s="212"/>
      <c r="AF190" s="212"/>
      <c r="AG190" s="212" t="s">
        <v>116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19"/>
      <c r="B191" s="220"/>
      <c r="C191" s="252" t="s">
        <v>259</v>
      </c>
      <c r="D191" s="222"/>
      <c r="E191" s="223">
        <v>11</v>
      </c>
      <c r="F191" s="221"/>
      <c r="G191" s="221"/>
      <c r="H191" s="221"/>
      <c r="I191" s="221"/>
      <c r="J191" s="221"/>
      <c r="K191" s="221"/>
      <c r="L191" s="221"/>
      <c r="M191" s="221"/>
      <c r="N191" s="221"/>
      <c r="O191" s="221"/>
      <c r="P191" s="221"/>
      <c r="Q191" s="221"/>
      <c r="R191" s="221"/>
      <c r="S191" s="221"/>
      <c r="T191" s="221"/>
      <c r="U191" s="221"/>
      <c r="V191" s="221"/>
      <c r="W191" s="221"/>
      <c r="X191" s="221"/>
      <c r="Y191" s="212"/>
      <c r="Z191" s="212"/>
      <c r="AA191" s="212"/>
      <c r="AB191" s="212"/>
      <c r="AC191" s="212"/>
      <c r="AD191" s="212"/>
      <c r="AE191" s="212"/>
      <c r="AF191" s="212"/>
      <c r="AG191" s="212" t="s">
        <v>116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ht="22.5" outlineLevel="1" x14ac:dyDescent="0.2">
      <c r="A192" s="241">
        <v>48</v>
      </c>
      <c r="B192" s="242" t="s">
        <v>284</v>
      </c>
      <c r="C192" s="254" t="s">
        <v>285</v>
      </c>
      <c r="D192" s="243" t="s">
        <v>0</v>
      </c>
      <c r="E192" s="244">
        <v>299.2</v>
      </c>
      <c r="F192" s="245"/>
      <c r="G192" s="246">
        <f>ROUND(E192*F192,2)</f>
        <v>0</v>
      </c>
      <c r="H192" s="245"/>
      <c r="I192" s="246">
        <f>ROUND(E192*H192,2)</f>
        <v>0</v>
      </c>
      <c r="J192" s="245"/>
      <c r="K192" s="246">
        <f>ROUND(E192*J192,2)</f>
        <v>0</v>
      </c>
      <c r="L192" s="246">
        <v>21</v>
      </c>
      <c r="M192" s="246">
        <f>G192*(1+L192/100)</f>
        <v>0</v>
      </c>
      <c r="N192" s="246">
        <v>0</v>
      </c>
      <c r="O192" s="246">
        <f>ROUND(E192*N192,2)</f>
        <v>0</v>
      </c>
      <c r="P192" s="246">
        <v>0</v>
      </c>
      <c r="Q192" s="246">
        <f>ROUND(E192*P192,2)</f>
        <v>0</v>
      </c>
      <c r="R192" s="246"/>
      <c r="S192" s="246" t="s">
        <v>109</v>
      </c>
      <c r="T192" s="247" t="s">
        <v>110</v>
      </c>
      <c r="U192" s="221">
        <v>0</v>
      </c>
      <c r="V192" s="221">
        <f>ROUND(E192*U192,2)</f>
        <v>0</v>
      </c>
      <c r="W192" s="221"/>
      <c r="X192" s="221" t="s">
        <v>111</v>
      </c>
      <c r="Y192" s="212"/>
      <c r="Z192" s="212"/>
      <c r="AA192" s="212"/>
      <c r="AB192" s="212"/>
      <c r="AC192" s="212"/>
      <c r="AD192" s="212"/>
      <c r="AE192" s="212"/>
      <c r="AF192" s="212"/>
      <c r="AG192" s="212" t="s">
        <v>283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x14ac:dyDescent="0.2">
      <c r="A193" s="225" t="s">
        <v>104</v>
      </c>
      <c r="B193" s="226" t="s">
        <v>74</v>
      </c>
      <c r="C193" s="249" t="s">
        <v>75</v>
      </c>
      <c r="D193" s="227"/>
      <c r="E193" s="228"/>
      <c r="F193" s="229"/>
      <c r="G193" s="229">
        <f>SUMIF(AG194:AG212,"&lt;&gt;NOR",G194:G212)</f>
        <v>0</v>
      </c>
      <c r="H193" s="229"/>
      <c r="I193" s="229">
        <f>SUM(I194:I212)</f>
        <v>0</v>
      </c>
      <c r="J193" s="229"/>
      <c r="K193" s="229">
        <f>SUM(K194:K212)</f>
        <v>0</v>
      </c>
      <c r="L193" s="229"/>
      <c r="M193" s="229">
        <f>SUM(M194:M212)</f>
        <v>0</v>
      </c>
      <c r="N193" s="229"/>
      <c r="O193" s="229">
        <f>SUM(O194:O212)</f>
        <v>0</v>
      </c>
      <c r="P193" s="229"/>
      <c r="Q193" s="229">
        <f>SUM(Q194:Q212)</f>
        <v>0</v>
      </c>
      <c r="R193" s="229"/>
      <c r="S193" s="229"/>
      <c r="T193" s="230"/>
      <c r="U193" s="224"/>
      <c r="V193" s="224">
        <f>SUM(V194:V212)</f>
        <v>0</v>
      </c>
      <c r="W193" s="224"/>
      <c r="X193" s="224"/>
      <c r="AG193" t="s">
        <v>105</v>
      </c>
    </row>
    <row r="194" spans="1:60" ht="22.5" outlineLevel="1" x14ac:dyDescent="0.2">
      <c r="A194" s="231">
        <v>49</v>
      </c>
      <c r="B194" s="232" t="s">
        <v>286</v>
      </c>
      <c r="C194" s="250" t="s">
        <v>287</v>
      </c>
      <c r="D194" s="233" t="s">
        <v>236</v>
      </c>
      <c r="E194" s="234">
        <v>10</v>
      </c>
      <c r="F194" s="235"/>
      <c r="G194" s="236">
        <f>ROUND(E194*F194,2)</f>
        <v>0</v>
      </c>
      <c r="H194" s="235"/>
      <c r="I194" s="236">
        <f>ROUND(E194*H194,2)</f>
        <v>0</v>
      </c>
      <c r="J194" s="235"/>
      <c r="K194" s="236">
        <f>ROUND(E194*J194,2)</f>
        <v>0</v>
      </c>
      <c r="L194" s="236">
        <v>21</v>
      </c>
      <c r="M194" s="236">
        <f>G194*(1+L194/100)</f>
        <v>0</v>
      </c>
      <c r="N194" s="236">
        <v>0</v>
      </c>
      <c r="O194" s="236">
        <f>ROUND(E194*N194,2)</f>
        <v>0</v>
      </c>
      <c r="P194" s="236">
        <v>0</v>
      </c>
      <c r="Q194" s="236">
        <f>ROUND(E194*P194,2)</f>
        <v>0</v>
      </c>
      <c r="R194" s="236"/>
      <c r="S194" s="236" t="s">
        <v>109</v>
      </c>
      <c r="T194" s="237" t="s">
        <v>110</v>
      </c>
      <c r="U194" s="221">
        <v>0</v>
      </c>
      <c r="V194" s="221">
        <f>ROUND(E194*U194,2)</f>
        <v>0</v>
      </c>
      <c r="W194" s="221"/>
      <c r="X194" s="221" t="s">
        <v>111</v>
      </c>
      <c r="Y194" s="212"/>
      <c r="Z194" s="212"/>
      <c r="AA194" s="212"/>
      <c r="AB194" s="212"/>
      <c r="AC194" s="212"/>
      <c r="AD194" s="212"/>
      <c r="AE194" s="212"/>
      <c r="AF194" s="212"/>
      <c r="AG194" s="212" t="s">
        <v>283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19"/>
      <c r="B195" s="220"/>
      <c r="C195" s="252" t="s">
        <v>288</v>
      </c>
      <c r="D195" s="222"/>
      <c r="E195" s="223"/>
      <c r="F195" s="221"/>
      <c r="G195" s="221"/>
      <c r="H195" s="221"/>
      <c r="I195" s="221"/>
      <c r="J195" s="221"/>
      <c r="K195" s="221"/>
      <c r="L195" s="221"/>
      <c r="M195" s="221"/>
      <c r="N195" s="221"/>
      <c r="O195" s="221"/>
      <c r="P195" s="221"/>
      <c r="Q195" s="221"/>
      <c r="R195" s="221"/>
      <c r="S195" s="221"/>
      <c r="T195" s="221"/>
      <c r="U195" s="221"/>
      <c r="V195" s="221"/>
      <c r="W195" s="221"/>
      <c r="X195" s="221"/>
      <c r="Y195" s="212"/>
      <c r="Z195" s="212"/>
      <c r="AA195" s="212"/>
      <c r="AB195" s="212"/>
      <c r="AC195" s="212"/>
      <c r="AD195" s="212"/>
      <c r="AE195" s="212"/>
      <c r="AF195" s="212"/>
      <c r="AG195" s="212" t="s">
        <v>116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19"/>
      <c r="B196" s="220"/>
      <c r="C196" s="252" t="s">
        <v>289</v>
      </c>
      <c r="D196" s="222"/>
      <c r="E196" s="223"/>
      <c r="F196" s="221"/>
      <c r="G196" s="221"/>
      <c r="H196" s="221"/>
      <c r="I196" s="221"/>
      <c r="J196" s="221"/>
      <c r="K196" s="221"/>
      <c r="L196" s="221"/>
      <c r="M196" s="221"/>
      <c r="N196" s="221"/>
      <c r="O196" s="221"/>
      <c r="P196" s="221"/>
      <c r="Q196" s="221"/>
      <c r="R196" s="221"/>
      <c r="S196" s="221"/>
      <c r="T196" s="221"/>
      <c r="U196" s="221"/>
      <c r="V196" s="221"/>
      <c r="W196" s="221"/>
      <c r="X196" s="221"/>
      <c r="Y196" s="212"/>
      <c r="Z196" s="212"/>
      <c r="AA196" s="212"/>
      <c r="AB196" s="212"/>
      <c r="AC196" s="212"/>
      <c r="AD196" s="212"/>
      <c r="AE196" s="212"/>
      <c r="AF196" s="212"/>
      <c r="AG196" s="212" t="s">
        <v>116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19"/>
      <c r="B197" s="220"/>
      <c r="C197" s="252" t="s">
        <v>290</v>
      </c>
      <c r="D197" s="222"/>
      <c r="E197" s="223">
        <v>10</v>
      </c>
      <c r="F197" s="221"/>
      <c r="G197" s="221"/>
      <c r="H197" s="221"/>
      <c r="I197" s="221"/>
      <c r="J197" s="221"/>
      <c r="K197" s="221"/>
      <c r="L197" s="221"/>
      <c r="M197" s="221"/>
      <c r="N197" s="221"/>
      <c r="O197" s="221"/>
      <c r="P197" s="221"/>
      <c r="Q197" s="221"/>
      <c r="R197" s="221"/>
      <c r="S197" s="221"/>
      <c r="T197" s="221"/>
      <c r="U197" s="221"/>
      <c r="V197" s="221"/>
      <c r="W197" s="221"/>
      <c r="X197" s="221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116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">
      <c r="A198" s="231">
        <v>50</v>
      </c>
      <c r="B198" s="232" t="s">
        <v>291</v>
      </c>
      <c r="C198" s="250" t="s">
        <v>292</v>
      </c>
      <c r="D198" s="233" t="s">
        <v>236</v>
      </c>
      <c r="E198" s="234">
        <v>12</v>
      </c>
      <c r="F198" s="235"/>
      <c r="G198" s="236">
        <f>ROUND(E198*F198,2)</f>
        <v>0</v>
      </c>
      <c r="H198" s="235"/>
      <c r="I198" s="236">
        <f>ROUND(E198*H198,2)</f>
        <v>0</v>
      </c>
      <c r="J198" s="235"/>
      <c r="K198" s="236">
        <f>ROUND(E198*J198,2)</f>
        <v>0</v>
      </c>
      <c r="L198" s="236">
        <v>21</v>
      </c>
      <c r="M198" s="236">
        <f>G198*(1+L198/100)</f>
        <v>0</v>
      </c>
      <c r="N198" s="236">
        <v>1.2E-4</v>
      </c>
      <c r="O198" s="236">
        <f>ROUND(E198*N198,2)</f>
        <v>0</v>
      </c>
      <c r="P198" s="236">
        <v>0</v>
      </c>
      <c r="Q198" s="236">
        <f>ROUND(E198*P198,2)</f>
        <v>0</v>
      </c>
      <c r="R198" s="236"/>
      <c r="S198" s="236" t="s">
        <v>109</v>
      </c>
      <c r="T198" s="237" t="s">
        <v>110</v>
      </c>
      <c r="U198" s="221">
        <v>0</v>
      </c>
      <c r="V198" s="221">
        <f>ROUND(E198*U198,2)</f>
        <v>0</v>
      </c>
      <c r="W198" s="221"/>
      <c r="X198" s="221" t="s">
        <v>194</v>
      </c>
      <c r="Y198" s="212"/>
      <c r="Z198" s="212"/>
      <c r="AA198" s="212"/>
      <c r="AB198" s="212"/>
      <c r="AC198" s="212"/>
      <c r="AD198" s="212"/>
      <c r="AE198" s="212"/>
      <c r="AF198" s="212"/>
      <c r="AG198" s="212" t="s">
        <v>195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19"/>
      <c r="B199" s="220"/>
      <c r="C199" s="252" t="s">
        <v>288</v>
      </c>
      <c r="D199" s="222"/>
      <c r="E199" s="223"/>
      <c r="F199" s="221"/>
      <c r="G199" s="221"/>
      <c r="H199" s="221"/>
      <c r="I199" s="221"/>
      <c r="J199" s="221"/>
      <c r="K199" s="221"/>
      <c r="L199" s="221"/>
      <c r="M199" s="221"/>
      <c r="N199" s="221"/>
      <c r="O199" s="221"/>
      <c r="P199" s="221"/>
      <c r="Q199" s="221"/>
      <c r="R199" s="221"/>
      <c r="S199" s="221"/>
      <c r="T199" s="221"/>
      <c r="U199" s="221"/>
      <c r="V199" s="221"/>
      <c r="W199" s="221"/>
      <c r="X199" s="221"/>
      <c r="Y199" s="212"/>
      <c r="Z199" s="212"/>
      <c r="AA199" s="212"/>
      <c r="AB199" s="212"/>
      <c r="AC199" s="212"/>
      <c r="AD199" s="212"/>
      <c r="AE199" s="212"/>
      <c r="AF199" s="212"/>
      <c r="AG199" s="212" t="s">
        <v>116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19"/>
      <c r="B200" s="220"/>
      <c r="C200" s="252" t="s">
        <v>289</v>
      </c>
      <c r="D200" s="222"/>
      <c r="E200" s="223"/>
      <c r="F200" s="221"/>
      <c r="G200" s="221"/>
      <c r="H200" s="221"/>
      <c r="I200" s="221"/>
      <c r="J200" s="221"/>
      <c r="K200" s="221"/>
      <c r="L200" s="221"/>
      <c r="M200" s="221"/>
      <c r="N200" s="221"/>
      <c r="O200" s="221"/>
      <c r="P200" s="221"/>
      <c r="Q200" s="221"/>
      <c r="R200" s="221"/>
      <c r="S200" s="221"/>
      <c r="T200" s="221"/>
      <c r="U200" s="221"/>
      <c r="V200" s="221"/>
      <c r="W200" s="221"/>
      <c r="X200" s="221"/>
      <c r="Y200" s="212"/>
      <c r="Z200" s="212"/>
      <c r="AA200" s="212"/>
      <c r="AB200" s="212"/>
      <c r="AC200" s="212"/>
      <c r="AD200" s="212"/>
      <c r="AE200" s="212"/>
      <c r="AF200" s="212"/>
      <c r="AG200" s="212" t="s">
        <v>116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19"/>
      <c r="B201" s="220"/>
      <c r="C201" s="252" t="s">
        <v>293</v>
      </c>
      <c r="D201" s="222"/>
      <c r="E201" s="223"/>
      <c r="F201" s="221"/>
      <c r="G201" s="221"/>
      <c r="H201" s="221"/>
      <c r="I201" s="221"/>
      <c r="J201" s="221"/>
      <c r="K201" s="221"/>
      <c r="L201" s="221"/>
      <c r="M201" s="221"/>
      <c r="N201" s="221"/>
      <c r="O201" s="221"/>
      <c r="P201" s="221"/>
      <c r="Q201" s="221"/>
      <c r="R201" s="221"/>
      <c r="S201" s="221"/>
      <c r="T201" s="221"/>
      <c r="U201" s="221"/>
      <c r="V201" s="221"/>
      <c r="W201" s="221"/>
      <c r="X201" s="221"/>
      <c r="Y201" s="212"/>
      <c r="Z201" s="212"/>
      <c r="AA201" s="212"/>
      <c r="AB201" s="212"/>
      <c r="AC201" s="212"/>
      <c r="AD201" s="212"/>
      <c r="AE201" s="212"/>
      <c r="AF201" s="212"/>
      <c r="AG201" s="212" t="s">
        <v>116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19"/>
      <c r="B202" s="220"/>
      <c r="C202" s="252" t="s">
        <v>294</v>
      </c>
      <c r="D202" s="222"/>
      <c r="E202" s="223">
        <v>12</v>
      </c>
      <c r="F202" s="221"/>
      <c r="G202" s="221"/>
      <c r="H202" s="221"/>
      <c r="I202" s="221"/>
      <c r="J202" s="221"/>
      <c r="K202" s="221"/>
      <c r="L202" s="221"/>
      <c r="M202" s="221"/>
      <c r="N202" s="221"/>
      <c r="O202" s="221"/>
      <c r="P202" s="221"/>
      <c r="Q202" s="221"/>
      <c r="R202" s="221"/>
      <c r="S202" s="221"/>
      <c r="T202" s="221"/>
      <c r="U202" s="221"/>
      <c r="V202" s="221"/>
      <c r="W202" s="221"/>
      <c r="X202" s="221"/>
      <c r="Y202" s="212"/>
      <c r="Z202" s="212"/>
      <c r="AA202" s="212"/>
      <c r="AB202" s="212"/>
      <c r="AC202" s="212"/>
      <c r="AD202" s="212"/>
      <c r="AE202" s="212"/>
      <c r="AF202" s="212"/>
      <c r="AG202" s="212" t="s">
        <v>116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31">
        <v>51</v>
      </c>
      <c r="B203" s="232" t="s">
        <v>295</v>
      </c>
      <c r="C203" s="250" t="s">
        <v>296</v>
      </c>
      <c r="D203" s="233" t="s">
        <v>216</v>
      </c>
      <c r="E203" s="234">
        <v>1</v>
      </c>
      <c r="F203" s="235"/>
      <c r="G203" s="236">
        <f>ROUND(E203*F203,2)</f>
        <v>0</v>
      </c>
      <c r="H203" s="235"/>
      <c r="I203" s="236">
        <f>ROUND(E203*H203,2)</f>
        <v>0</v>
      </c>
      <c r="J203" s="235"/>
      <c r="K203" s="236">
        <f>ROUND(E203*J203,2)</f>
        <v>0</v>
      </c>
      <c r="L203" s="236">
        <v>21</v>
      </c>
      <c r="M203" s="236">
        <f>G203*(1+L203/100)</f>
        <v>0</v>
      </c>
      <c r="N203" s="236">
        <v>0</v>
      </c>
      <c r="O203" s="236">
        <f>ROUND(E203*N203,2)</f>
        <v>0</v>
      </c>
      <c r="P203" s="236">
        <v>0</v>
      </c>
      <c r="Q203" s="236">
        <f>ROUND(E203*P203,2)</f>
        <v>0</v>
      </c>
      <c r="R203" s="236"/>
      <c r="S203" s="236" t="s">
        <v>109</v>
      </c>
      <c r="T203" s="237" t="s">
        <v>110</v>
      </c>
      <c r="U203" s="221">
        <v>0</v>
      </c>
      <c r="V203" s="221">
        <f>ROUND(E203*U203,2)</f>
        <v>0</v>
      </c>
      <c r="W203" s="221"/>
      <c r="X203" s="221" t="s">
        <v>111</v>
      </c>
      <c r="Y203" s="212"/>
      <c r="Z203" s="212"/>
      <c r="AA203" s="212"/>
      <c r="AB203" s="212"/>
      <c r="AC203" s="212"/>
      <c r="AD203" s="212"/>
      <c r="AE203" s="212"/>
      <c r="AF203" s="212"/>
      <c r="AG203" s="212" t="s">
        <v>283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19"/>
      <c r="B204" s="220"/>
      <c r="C204" s="252" t="s">
        <v>297</v>
      </c>
      <c r="D204" s="222"/>
      <c r="E204" s="223"/>
      <c r="F204" s="221"/>
      <c r="G204" s="221"/>
      <c r="H204" s="221"/>
      <c r="I204" s="221"/>
      <c r="J204" s="221"/>
      <c r="K204" s="221"/>
      <c r="L204" s="221"/>
      <c r="M204" s="221"/>
      <c r="N204" s="221"/>
      <c r="O204" s="221"/>
      <c r="P204" s="221"/>
      <c r="Q204" s="221"/>
      <c r="R204" s="221"/>
      <c r="S204" s="221"/>
      <c r="T204" s="221"/>
      <c r="U204" s="221"/>
      <c r="V204" s="221"/>
      <c r="W204" s="221"/>
      <c r="X204" s="221"/>
      <c r="Y204" s="212"/>
      <c r="Z204" s="212"/>
      <c r="AA204" s="212"/>
      <c r="AB204" s="212"/>
      <c r="AC204" s="212"/>
      <c r="AD204" s="212"/>
      <c r="AE204" s="212"/>
      <c r="AF204" s="212"/>
      <c r="AG204" s="212" t="s">
        <v>116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19"/>
      <c r="B205" s="220"/>
      <c r="C205" s="252" t="s">
        <v>56</v>
      </c>
      <c r="D205" s="222"/>
      <c r="E205" s="223">
        <v>1</v>
      </c>
      <c r="F205" s="221"/>
      <c r="G205" s="221"/>
      <c r="H205" s="221"/>
      <c r="I205" s="221"/>
      <c r="J205" s="221"/>
      <c r="K205" s="221"/>
      <c r="L205" s="221"/>
      <c r="M205" s="221"/>
      <c r="N205" s="221"/>
      <c r="O205" s="221"/>
      <c r="P205" s="221"/>
      <c r="Q205" s="221"/>
      <c r="R205" s="221"/>
      <c r="S205" s="221"/>
      <c r="T205" s="221"/>
      <c r="U205" s="221"/>
      <c r="V205" s="221"/>
      <c r="W205" s="221"/>
      <c r="X205" s="221"/>
      <c r="Y205" s="212"/>
      <c r="Z205" s="212"/>
      <c r="AA205" s="212"/>
      <c r="AB205" s="212"/>
      <c r="AC205" s="212"/>
      <c r="AD205" s="212"/>
      <c r="AE205" s="212"/>
      <c r="AF205" s="212"/>
      <c r="AG205" s="212" t="s">
        <v>116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31">
        <v>52</v>
      </c>
      <c r="B206" s="232" t="s">
        <v>298</v>
      </c>
      <c r="C206" s="250" t="s">
        <v>299</v>
      </c>
      <c r="D206" s="233" t="s">
        <v>216</v>
      </c>
      <c r="E206" s="234">
        <v>1</v>
      </c>
      <c r="F206" s="235"/>
      <c r="G206" s="236">
        <f>ROUND(E206*F206,2)</f>
        <v>0</v>
      </c>
      <c r="H206" s="235"/>
      <c r="I206" s="236">
        <f>ROUND(E206*H206,2)</f>
        <v>0</v>
      </c>
      <c r="J206" s="235"/>
      <c r="K206" s="236">
        <f>ROUND(E206*J206,2)</f>
        <v>0</v>
      </c>
      <c r="L206" s="236">
        <v>21</v>
      </c>
      <c r="M206" s="236">
        <f>G206*(1+L206/100)</f>
        <v>0</v>
      </c>
      <c r="N206" s="236">
        <v>1.07E-3</v>
      </c>
      <c r="O206" s="236">
        <f>ROUND(E206*N206,2)</f>
        <v>0</v>
      </c>
      <c r="P206" s="236">
        <v>0</v>
      </c>
      <c r="Q206" s="236">
        <f>ROUND(E206*P206,2)</f>
        <v>0</v>
      </c>
      <c r="R206" s="236"/>
      <c r="S206" s="236" t="s">
        <v>109</v>
      </c>
      <c r="T206" s="237" t="s">
        <v>110</v>
      </c>
      <c r="U206" s="221">
        <v>0</v>
      </c>
      <c r="V206" s="221">
        <f>ROUND(E206*U206,2)</f>
        <v>0</v>
      </c>
      <c r="W206" s="221"/>
      <c r="X206" s="221" t="s">
        <v>194</v>
      </c>
      <c r="Y206" s="212"/>
      <c r="Z206" s="212"/>
      <c r="AA206" s="212"/>
      <c r="AB206" s="212"/>
      <c r="AC206" s="212"/>
      <c r="AD206" s="212"/>
      <c r="AE206" s="212"/>
      <c r="AF206" s="212"/>
      <c r="AG206" s="212" t="s">
        <v>195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">
      <c r="A207" s="219"/>
      <c r="B207" s="220"/>
      <c r="C207" s="252" t="s">
        <v>297</v>
      </c>
      <c r="D207" s="222"/>
      <c r="E207" s="223"/>
      <c r="F207" s="221"/>
      <c r="G207" s="221"/>
      <c r="H207" s="221"/>
      <c r="I207" s="221"/>
      <c r="J207" s="221"/>
      <c r="K207" s="221"/>
      <c r="L207" s="221"/>
      <c r="M207" s="221"/>
      <c r="N207" s="221"/>
      <c r="O207" s="221"/>
      <c r="P207" s="221"/>
      <c r="Q207" s="221"/>
      <c r="R207" s="221"/>
      <c r="S207" s="221"/>
      <c r="T207" s="221"/>
      <c r="U207" s="221"/>
      <c r="V207" s="221"/>
      <c r="W207" s="221"/>
      <c r="X207" s="221"/>
      <c r="Y207" s="212"/>
      <c r="Z207" s="212"/>
      <c r="AA207" s="212"/>
      <c r="AB207" s="212"/>
      <c r="AC207" s="212"/>
      <c r="AD207" s="212"/>
      <c r="AE207" s="212"/>
      <c r="AF207" s="212"/>
      <c r="AG207" s="212" t="s">
        <v>116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19"/>
      <c r="B208" s="220"/>
      <c r="C208" s="252" t="s">
        <v>56</v>
      </c>
      <c r="D208" s="222"/>
      <c r="E208" s="223">
        <v>1</v>
      </c>
      <c r="F208" s="221"/>
      <c r="G208" s="221"/>
      <c r="H208" s="221"/>
      <c r="I208" s="221"/>
      <c r="J208" s="221"/>
      <c r="K208" s="221"/>
      <c r="L208" s="221"/>
      <c r="M208" s="221"/>
      <c r="N208" s="221"/>
      <c r="O208" s="221"/>
      <c r="P208" s="221"/>
      <c r="Q208" s="221"/>
      <c r="R208" s="221"/>
      <c r="S208" s="221"/>
      <c r="T208" s="221"/>
      <c r="U208" s="221"/>
      <c r="V208" s="221"/>
      <c r="W208" s="221"/>
      <c r="X208" s="221"/>
      <c r="Y208" s="212"/>
      <c r="Z208" s="212"/>
      <c r="AA208" s="212"/>
      <c r="AB208" s="212"/>
      <c r="AC208" s="212"/>
      <c r="AD208" s="212"/>
      <c r="AE208" s="212"/>
      <c r="AF208" s="212"/>
      <c r="AG208" s="212" t="s">
        <v>116</v>
      </c>
      <c r="AH208" s="212">
        <v>0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ht="22.5" outlineLevel="1" x14ac:dyDescent="0.2">
      <c r="A209" s="231">
        <v>53</v>
      </c>
      <c r="B209" s="232" t="s">
        <v>300</v>
      </c>
      <c r="C209" s="250" t="s">
        <v>301</v>
      </c>
      <c r="D209" s="233" t="s">
        <v>216</v>
      </c>
      <c r="E209" s="234">
        <v>1</v>
      </c>
      <c r="F209" s="235"/>
      <c r="G209" s="236">
        <f>ROUND(E209*F209,2)</f>
        <v>0</v>
      </c>
      <c r="H209" s="235"/>
      <c r="I209" s="236">
        <f>ROUND(E209*H209,2)</f>
        <v>0</v>
      </c>
      <c r="J209" s="235"/>
      <c r="K209" s="236">
        <f>ROUND(E209*J209,2)</f>
        <v>0</v>
      </c>
      <c r="L209" s="236">
        <v>21</v>
      </c>
      <c r="M209" s="236">
        <f>G209*(1+L209/100)</f>
        <v>0</v>
      </c>
      <c r="N209" s="236">
        <v>0</v>
      </c>
      <c r="O209" s="236">
        <f>ROUND(E209*N209,2)</f>
        <v>0</v>
      </c>
      <c r="P209" s="236">
        <v>0</v>
      </c>
      <c r="Q209" s="236">
        <f>ROUND(E209*P209,2)</f>
        <v>0</v>
      </c>
      <c r="R209" s="236"/>
      <c r="S209" s="236" t="s">
        <v>109</v>
      </c>
      <c r="T209" s="237" t="s">
        <v>110</v>
      </c>
      <c r="U209" s="221">
        <v>0</v>
      </c>
      <c r="V209" s="221">
        <f>ROUND(E209*U209,2)</f>
        <v>0</v>
      </c>
      <c r="W209" s="221"/>
      <c r="X209" s="221" t="s">
        <v>111</v>
      </c>
      <c r="Y209" s="212"/>
      <c r="Z209" s="212"/>
      <c r="AA209" s="212"/>
      <c r="AB209" s="212"/>
      <c r="AC209" s="212"/>
      <c r="AD209" s="212"/>
      <c r="AE209" s="212"/>
      <c r="AF209" s="212"/>
      <c r="AG209" s="212" t="s">
        <v>283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19"/>
      <c r="B210" s="220"/>
      <c r="C210" s="252" t="s">
        <v>297</v>
      </c>
      <c r="D210" s="222"/>
      <c r="E210" s="223"/>
      <c r="F210" s="221"/>
      <c r="G210" s="221"/>
      <c r="H210" s="221"/>
      <c r="I210" s="221"/>
      <c r="J210" s="221"/>
      <c r="K210" s="221"/>
      <c r="L210" s="221"/>
      <c r="M210" s="221"/>
      <c r="N210" s="221"/>
      <c r="O210" s="221"/>
      <c r="P210" s="221"/>
      <c r="Q210" s="221"/>
      <c r="R210" s="221"/>
      <c r="S210" s="221"/>
      <c r="T210" s="221"/>
      <c r="U210" s="221"/>
      <c r="V210" s="221"/>
      <c r="W210" s="221"/>
      <c r="X210" s="221"/>
      <c r="Y210" s="212"/>
      <c r="Z210" s="212"/>
      <c r="AA210" s="212"/>
      <c r="AB210" s="212"/>
      <c r="AC210" s="212"/>
      <c r="AD210" s="212"/>
      <c r="AE210" s="212"/>
      <c r="AF210" s="212"/>
      <c r="AG210" s="212" t="s">
        <v>116</v>
      </c>
      <c r="AH210" s="212">
        <v>0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19"/>
      <c r="B211" s="220"/>
      <c r="C211" s="252" t="s">
        <v>56</v>
      </c>
      <c r="D211" s="222"/>
      <c r="E211" s="223">
        <v>1</v>
      </c>
      <c r="F211" s="221"/>
      <c r="G211" s="221"/>
      <c r="H211" s="221"/>
      <c r="I211" s="221"/>
      <c r="J211" s="221"/>
      <c r="K211" s="221"/>
      <c r="L211" s="221"/>
      <c r="M211" s="221"/>
      <c r="N211" s="221"/>
      <c r="O211" s="221"/>
      <c r="P211" s="221"/>
      <c r="Q211" s="221"/>
      <c r="R211" s="221"/>
      <c r="S211" s="221"/>
      <c r="T211" s="221"/>
      <c r="U211" s="221"/>
      <c r="V211" s="221"/>
      <c r="W211" s="221"/>
      <c r="X211" s="221"/>
      <c r="Y211" s="212"/>
      <c r="Z211" s="212"/>
      <c r="AA211" s="212"/>
      <c r="AB211" s="212"/>
      <c r="AC211" s="212"/>
      <c r="AD211" s="212"/>
      <c r="AE211" s="212"/>
      <c r="AF211" s="212"/>
      <c r="AG211" s="212" t="s">
        <v>116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ht="22.5" outlineLevel="1" x14ac:dyDescent="0.2">
      <c r="A212" s="241">
        <v>54</v>
      </c>
      <c r="B212" s="242" t="s">
        <v>302</v>
      </c>
      <c r="C212" s="254" t="s">
        <v>303</v>
      </c>
      <c r="D212" s="243" t="s">
        <v>0</v>
      </c>
      <c r="E212" s="244">
        <v>123.202</v>
      </c>
      <c r="F212" s="245"/>
      <c r="G212" s="246">
        <f>ROUND(E212*F212,2)</f>
        <v>0</v>
      </c>
      <c r="H212" s="245"/>
      <c r="I212" s="246">
        <f>ROUND(E212*H212,2)</f>
        <v>0</v>
      </c>
      <c r="J212" s="245"/>
      <c r="K212" s="246">
        <f>ROUND(E212*J212,2)</f>
        <v>0</v>
      </c>
      <c r="L212" s="246">
        <v>21</v>
      </c>
      <c r="M212" s="246">
        <f>G212*(1+L212/100)</f>
        <v>0</v>
      </c>
      <c r="N212" s="246">
        <v>0</v>
      </c>
      <c r="O212" s="246">
        <f>ROUND(E212*N212,2)</f>
        <v>0</v>
      </c>
      <c r="P212" s="246">
        <v>0</v>
      </c>
      <c r="Q212" s="246">
        <f>ROUND(E212*P212,2)</f>
        <v>0</v>
      </c>
      <c r="R212" s="246"/>
      <c r="S212" s="246" t="s">
        <v>109</v>
      </c>
      <c r="T212" s="247" t="s">
        <v>110</v>
      </c>
      <c r="U212" s="221">
        <v>0</v>
      </c>
      <c r="V212" s="221">
        <f>ROUND(E212*U212,2)</f>
        <v>0</v>
      </c>
      <c r="W212" s="221"/>
      <c r="X212" s="221" t="s">
        <v>111</v>
      </c>
      <c r="Y212" s="212"/>
      <c r="Z212" s="212"/>
      <c r="AA212" s="212"/>
      <c r="AB212" s="212"/>
      <c r="AC212" s="212"/>
      <c r="AD212" s="212"/>
      <c r="AE212" s="212"/>
      <c r="AF212" s="212"/>
      <c r="AG212" s="212" t="s">
        <v>283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x14ac:dyDescent="0.2">
      <c r="A213" s="225" t="s">
        <v>104</v>
      </c>
      <c r="B213" s="226" t="s">
        <v>68</v>
      </c>
      <c r="C213" s="249" t="s">
        <v>69</v>
      </c>
      <c r="D213" s="227"/>
      <c r="E213" s="228"/>
      <c r="F213" s="229"/>
      <c r="G213" s="229">
        <f>SUMIF(AG214:AG214,"&lt;&gt;NOR",G214:G214)</f>
        <v>0</v>
      </c>
      <c r="H213" s="229"/>
      <c r="I213" s="229">
        <f>SUM(I214:I214)</f>
        <v>0</v>
      </c>
      <c r="J213" s="229"/>
      <c r="K213" s="229">
        <f>SUM(K214:K214)</f>
        <v>0</v>
      </c>
      <c r="L213" s="229"/>
      <c r="M213" s="229">
        <f>SUM(M214:M214)</f>
        <v>0</v>
      </c>
      <c r="N213" s="229"/>
      <c r="O213" s="229">
        <f>SUM(O214:O214)</f>
        <v>0</v>
      </c>
      <c r="P213" s="229"/>
      <c r="Q213" s="229">
        <f>SUM(Q214:Q214)</f>
        <v>0</v>
      </c>
      <c r="R213" s="229"/>
      <c r="S213" s="229"/>
      <c r="T213" s="230"/>
      <c r="U213" s="224"/>
      <c r="V213" s="224">
        <f>SUM(V214:V214)</f>
        <v>0</v>
      </c>
      <c r="W213" s="224"/>
      <c r="X213" s="224"/>
      <c r="AG213" t="s">
        <v>105</v>
      </c>
    </row>
    <row r="214" spans="1:60" outlineLevel="1" x14ac:dyDescent="0.2">
      <c r="A214" s="241">
        <v>55</v>
      </c>
      <c r="B214" s="242" t="s">
        <v>304</v>
      </c>
      <c r="C214" s="254" t="s">
        <v>305</v>
      </c>
      <c r="D214" s="243" t="s">
        <v>306</v>
      </c>
      <c r="E214" s="244">
        <v>1</v>
      </c>
      <c r="F214" s="245"/>
      <c r="G214" s="246">
        <f>ROUND(E214*F214,2)</f>
        <v>0</v>
      </c>
      <c r="H214" s="245"/>
      <c r="I214" s="246">
        <f>ROUND(E214*H214,2)</f>
        <v>0</v>
      </c>
      <c r="J214" s="245"/>
      <c r="K214" s="246">
        <f>ROUND(E214*J214,2)</f>
        <v>0</v>
      </c>
      <c r="L214" s="246">
        <v>21</v>
      </c>
      <c r="M214" s="246">
        <f>G214*(1+L214/100)</f>
        <v>0</v>
      </c>
      <c r="N214" s="246">
        <v>0</v>
      </c>
      <c r="O214" s="246">
        <f>ROUND(E214*N214,2)</f>
        <v>0</v>
      </c>
      <c r="P214" s="246">
        <v>0</v>
      </c>
      <c r="Q214" s="246">
        <f>ROUND(E214*P214,2)</f>
        <v>0</v>
      </c>
      <c r="R214" s="246"/>
      <c r="S214" s="246" t="s">
        <v>217</v>
      </c>
      <c r="T214" s="247" t="s">
        <v>181</v>
      </c>
      <c r="U214" s="221">
        <v>0</v>
      </c>
      <c r="V214" s="221">
        <f>ROUND(E214*U214,2)</f>
        <v>0</v>
      </c>
      <c r="W214" s="221"/>
      <c r="X214" s="221" t="s">
        <v>111</v>
      </c>
      <c r="Y214" s="212"/>
      <c r="Z214" s="212"/>
      <c r="AA214" s="212"/>
      <c r="AB214" s="212"/>
      <c r="AC214" s="212"/>
      <c r="AD214" s="212"/>
      <c r="AE214" s="212"/>
      <c r="AF214" s="212"/>
      <c r="AG214" s="212" t="s">
        <v>112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x14ac:dyDescent="0.2">
      <c r="A215" s="225" t="s">
        <v>104</v>
      </c>
      <c r="B215" s="226" t="s">
        <v>70</v>
      </c>
      <c r="C215" s="249" t="s">
        <v>71</v>
      </c>
      <c r="D215" s="227"/>
      <c r="E215" s="228"/>
      <c r="F215" s="229"/>
      <c r="G215" s="229">
        <f>SUMIF(AG216:AG216,"&lt;&gt;NOR",G216:G216)</f>
        <v>0</v>
      </c>
      <c r="H215" s="229"/>
      <c r="I215" s="229">
        <f>SUM(I216:I216)</f>
        <v>0</v>
      </c>
      <c r="J215" s="229"/>
      <c r="K215" s="229">
        <f>SUM(K216:K216)</f>
        <v>0</v>
      </c>
      <c r="L215" s="229"/>
      <c r="M215" s="229">
        <f>SUM(M216:M216)</f>
        <v>0</v>
      </c>
      <c r="N215" s="229"/>
      <c r="O215" s="229">
        <f>SUM(O216:O216)</f>
        <v>0</v>
      </c>
      <c r="P215" s="229"/>
      <c r="Q215" s="229">
        <f>SUM(Q216:Q216)</f>
        <v>0</v>
      </c>
      <c r="R215" s="229"/>
      <c r="S215" s="229"/>
      <c r="T215" s="230"/>
      <c r="U215" s="224"/>
      <c r="V215" s="224">
        <f>SUM(V216:V216)</f>
        <v>0</v>
      </c>
      <c r="W215" s="224"/>
      <c r="X215" s="224"/>
      <c r="AG215" t="s">
        <v>105</v>
      </c>
    </row>
    <row r="216" spans="1:60" outlineLevel="1" x14ac:dyDescent="0.2">
      <c r="A216" s="231">
        <v>56</v>
      </c>
      <c r="B216" s="232" t="s">
        <v>307</v>
      </c>
      <c r="C216" s="250" t="s">
        <v>308</v>
      </c>
      <c r="D216" s="233" t="s">
        <v>0</v>
      </c>
      <c r="E216" s="234">
        <v>6276.0410000000002</v>
      </c>
      <c r="F216" s="235"/>
      <c r="G216" s="236">
        <f>ROUND(E216*F216,2)</f>
        <v>0</v>
      </c>
      <c r="H216" s="235"/>
      <c r="I216" s="236">
        <f>ROUND(E216*H216,2)</f>
        <v>0</v>
      </c>
      <c r="J216" s="235"/>
      <c r="K216" s="236">
        <f>ROUND(E216*J216,2)</f>
        <v>0</v>
      </c>
      <c r="L216" s="236">
        <v>21</v>
      </c>
      <c r="M216" s="236">
        <f>G216*(1+L216/100)</f>
        <v>0</v>
      </c>
      <c r="N216" s="236">
        <v>0</v>
      </c>
      <c r="O216" s="236">
        <f>ROUND(E216*N216,2)</f>
        <v>0</v>
      </c>
      <c r="P216" s="236">
        <v>0</v>
      </c>
      <c r="Q216" s="236">
        <f>ROUND(E216*P216,2)</f>
        <v>0</v>
      </c>
      <c r="R216" s="236"/>
      <c r="S216" s="236" t="s">
        <v>217</v>
      </c>
      <c r="T216" s="237" t="s">
        <v>181</v>
      </c>
      <c r="U216" s="221">
        <v>0</v>
      </c>
      <c r="V216" s="221">
        <f>ROUND(E216*U216,2)</f>
        <v>0</v>
      </c>
      <c r="W216" s="221"/>
      <c r="X216" s="221" t="s">
        <v>111</v>
      </c>
      <c r="Y216" s="212"/>
      <c r="Z216" s="212"/>
      <c r="AA216" s="212"/>
      <c r="AB216" s="212"/>
      <c r="AC216" s="212"/>
      <c r="AD216" s="212"/>
      <c r="AE216" s="212"/>
      <c r="AF216" s="212"/>
      <c r="AG216" s="212" t="s">
        <v>112</v>
      </c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x14ac:dyDescent="0.2">
      <c r="A217" s="3"/>
      <c r="B217" s="4"/>
      <c r="C217" s="255"/>
      <c r="D217" s="6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AE217">
        <v>15</v>
      </c>
      <c r="AF217">
        <v>21</v>
      </c>
      <c r="AG217" t="s">
        <v>91</v>
      </c>
    </row>
    <row r="218" spans="1:60" x14ac:dyDescent="0.2">
      <c r="A218" s="215"/>
      <c r="B218" s="216" t="s">
        <v>29</v>
      </c>
      <c r="C218" s="256"/>
      <c r="D218" s="217"/>
      <c r="E218" s="218"/>
      <c r="F218" s="218"/>
      <c r="G218" s="248">
        <f>G8+G116+G126+G139+G177+G184+G187+G193+G213+G215</f>
        <v>0</v>
      </c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AE218">
        <f>SUMIF(L7:L216,AE217,G7:G216)</f>
        <v>0</v>
      </c>
      <c r="AF218">
        <f>SUMIF(L7:L216,AF217,G7:G216)</f>
        <v>0</v>
      </c>
      <c r="AG218" t="s">
        <v>309</v>
      </c>
    </row>
    <row r="219" spans="1:60" x14ac:dyDescent="0.2">
      <c r="C219" s="257"/>
      <c r="D219" s="10"/>
      <c r="AG219" t="s">
        <v>310</v>
      </c>
    </row>
    <row r="220" spans="1:60" x14ac:dyDescent="0.2">
      <c r="D220" s="10"/>
    </row>
    <row r="221" spans="1:60" x14ac:dyDescent="0.2">
      <c r="D221" s="10"/>
    </row>
    <row r="222" spans="1:60" x14ac:dyDescent="0.2">
      <c r="D222" s="10"/>
    </row>
    <row r="223" spans="1:60" x14ac:dyDescent="0.2">
      <c r="D223" s="10"/>
    </row>
    <row r="224" spans="1:60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UUit3eh0j2urlNkDqg9cfm0RBlr7uSMQKWbNCmhUSOYceCFjOdkpYrCAuoZbFhyp3bd71siOZVlXjJbZv+9/gw==" saltValue="BmVAT70LHmTCNYZIKi5v4g==" spinCount="100000" sheet="1"/>
  <mergeCells count="15">
    <mergeCell ref="C149:G149"/>
    <mergeCell ref="C152:G152"/>
    <mergeCell ref="C160:G160"/>
    <mergeCell ref="C97:G97"/>
    <mergeCell ref="C108:G108"/>
    <mergeCell ref="C122:G122"/>
    <mergeCell ref="C128:G128"/>
    <mergeCell ref="C141:G141"/>
    <mergeCell ref="C147:G147"/>
    <mergeCell ref="A1:G1"/>
    <mergeCell ref="C2:G2"/>
    <mergeCell ref="C3:G3"/>
    <mergeCell ref="C4:G4"/>
    <mergeCell ref="C10:G10"/>
    <mergeCell ref="C89:G8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Romana Bartolšicová</dc:creator>
  <cp:lastModifiedBy>Romana Bartolšicová</cp:lastModifiedBy>
  <cp:lastPrinted>2019-03-19T12:27:02Z</cp:lastPrinted>
  <dcterms:created xsi:type="dcterms:W3CDTF">2009-04-08T07:15:50Z</dcterms:created>
  <dcterms:modified xsi:type="dcterms:W3CDTF">2021-05-05T11:30:53Z</dcterms:modified>
</cp:coreProperties>
</file>